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k McManus\Desktop\"/>
    </mc:Choice>
  </mc:AlternateContent>
  <bookViews>
    <workbookView xWindow="0" yWindow="0" windowWidth="25594" windowHeight="15540"/>
  </bookViews>
  <sheets>
    <sheet name="Income Comparison" sheetId="3" r:id="rId1"/>
    <sheet name="Sheet1" sheetId="1" state="hidden" r:id="rId2"/>
    <sheet name="Sheet2" sheetId="2" state="hidden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3" l="1"/>
  <c r="B2" i="2"/>
  <c r="I9" i="3"/>
  <c r="C2" i="2"/>
  <c r="D2" i="2"/>
  <c r="F2" i="2"/>
  <c r="B3" i="2"/>
  <c r="C3" i="2"/>
  <c r="D3" i="2"/>
  <c r="F3" i="2"/>
  <c r="B4" i="2"/>
  <c r="C4" i="2"/>
  <c r="D4" i="2"/>
  <c r="F4" i="2"/>
  <c r="B5" i="2"/>
  <c r="C5" i="2"/>
  <c r="D5" i="2"/>
  <c r="F5" i="2"/>
  <c r="B6" i="2"/>
  <c r="C6" i="2"/>
  <c r="D6" i="2"/>
  <c r="F6" i="2"/>
  <c r="B7" i="2"/>
  <c r="C7" i="2"/>
  <c r="D7" i="2"/>
  <c r="F7" i="2"/>
  <c r="B8" i="2"/>
  <c r="C8" i="2"/>
  <c r="D8" i="2"/>
  <c r="F8" i="2"/>
  <c r="B9" i="2"/>
  <c r="C9" i="2"/>
  <c r="D9" i="2"/>
  <c r="F9" i="2"/>
  <c r="B10" i="2"/>
  <c r="C10" i="2"/>
  <c r="D10" i="2"/>
  <c r="F10" i="2"/>
  <c r="B11" i="2"/>
  <c r="C11" i="2"/>
  <c r="D11" i="2"/>
  <c r="F11" i="2"/>
  <c r="B12" i="2"/>
  <c r="C12" i="2"/>
  <c r="D12" i="2"/>
  <c r="F12" i="2"/>
  <c r="B13" i="2"/>
  <c r="C13" i="2"/>
  <c r="D13" i="2"/>
  <c r="F13" i="2"/>
  <c r="B14" i="2"/>
  <c r="C14" i="2"/>
  <c r="D14" i="2"/>
  <c r="F14" i="2"/>
  <c r="B15" i="2"/>
  <c r="C15" i="2"/>
  <c r="D15" i="2"/>
  <c r="F15" i="2"/>
  <c r="B16" i="2"/>
  <c r="C16" i="2"/>
  <c r="D16" i="2"/>
  <c r="F16" i="2"/>
  <c r="B17" i="2"/>
  <c r="C17" i="2"/>
  <c r="D17" i="2"/>
  <c r="F17" i="2"/>
  <c r="B18" i="2"/>
  <c r="C18" i="2"/>
  <c r="D18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B26" i="2"/>
  <c r="C26" i="2"/>
  <c r="D26" i="2"/>
  <c r="E26" i="2"/>
  <c r="F26" i="2"/>
  <c r="B27" i="2"/>
  <c r="C27" i="2"/>
  <c r="D27" i="2"/>
  <c r="E27" i="2"/>
  <c r="F27" i="2"/>
  <c r="B28" i="2"/>
  <c r="C28" i="2"/>
  <c r="D28" i="2"/>
  <c r="E28" i="2"/>
  <c r="F28" i="2"/>
  <c r="B29" i="2"/>
  <c r="C29" i="2"/>
  <c r="D29" i="2"/>
  <c r="E29" i="2"/>
  <c r="F29" i="2"/>
  <c r="B30" i="2"/>
  <c r="C30" i="2"/>
  <c r="D30" i="2"/>
  <c r="E30" i="2"/>
  <c r="F30" i="2"/>
  <c r="B31" i="2"/>
  <c r="C31" i="2"/>
  <c r="D31" i="2"/>
  <c r="E31" i="2"/>
  <c r="F31" i="2"/>
  <c r="B32" i="2"/>
  <c r="C32" i="2"/>
  <c r="D32" i="2"/>
  <c r="E32" i="2"/>
  <c r="F32" i="2"/>
  <c r="B33" i="2"/>
  <c r="C33" i="2"/>
  <c r="D33" i="2"/>
  <c r="E33" i="2"/>
  <c r="F33" i="2"/>
  <c r="B34" i="2"/>
  <c r="C34" i="2"/>
  <c r="D34" i="2"/>
  <c r="E34" i="2"/>
  <c r="F34" i="2"/>
  <c r="B35" i="2"/>
  <c r="C35" i="2"/>
  <c r="D35" i="2"/>
  <c r="E35" i="2"/>
  <c r="F35" i="2"/>
  <c r="B36" i="2"/>
  <c r="C36" i="2"/>
  <c r="D36" i="2"/>
  <c r="E36" i="2"/>
  <c r="F36" i="2"/>
  <c r="B37" i="2"/>
  <c r="C37" i="2"/>
  <c r="D37" i="2"/>
  <c r="E37" i="2"/>
  <c r="F37" i="2"/>
  <c r="B38" i="2"/>
  <c r="C38" i="2"/>
  <c r="D38" i="2"/>
  <c r="E38" i="2"/>
  <c r="F38" i="2"/>
  <c r="B39" i="2"/>
  <c r="C39" i="2"/>
  <c r="D39" i="2"/>
  <c r="E39" i="2"/>
  <c r="F39" i="2"/>
  <c r="B40" i="2"/>
  <c r="C40" i="2"/>
  <c r="D40" i="2"/>
  <c r="E40" i="2"/>
  <c r="F40" i="2"/>
  <c r="B41" i="2"/>
  <c r="C41" i="2"/>
  <c r="D41" i="2"/>
  <c r="E41" i="2"/>
  <c r="F41" i="2"/>
  <c r="B42" i="2"/>
  <c r="B9" i="3"/>
  <c r="B2" i="1"/>
  <c r="C9" i="3"/>
  <c r="C2" i="1"/>
  <c r="D2" i="1"/>
  <c r="F2" i="1"/>
  <c r="B3" i="1"/>
  <c r="C3" i="1"/>
  <c r="D3" i="1"/>
  <c r="F3" i="1"/>
  <c r="B4" i="1"/>
  <c r="C4" i="1"/>
  <c r="D4" i="1"/>
  <c r="F4" i="1"/>
  <c r="B5" i="1"/>
  <c r="C5" i="1"/>
  <c r="D5" i="1"/>
  <c r="F5" i="1"/>
  <c r="B6" i="1"/>
  <c r="C6" i="1"/>
  <c r="D6" i="1"/>
  <c r="F6" i="1"/>
  <c r="B7" i="1"/>
  <c r="C7" i="1"/>
  <c r="D7" i="1"/>
  <c r="F7" i="1"/>
  <c r="B8" i="1"/>
  <c r="C8" i="1"/>
  <c r="D8" i="1"/>
  <c r="F8" i="1"/>
  <c r="B9" i="1"/>
  <c r="C9" i="1"/>
  <c r="D9" i="1"/>
  <c r="F9" i="1"/>
  <c r="B10" i="1"/>
  <c r="C10" i="1"/>
  <c r="D10" i="1"/>
  <c r="F10" i="1"/>
  <c r="B11" i="1"/>
  <c r="C11" i="1"/>
  <c r="D11" i="1"/>
  <c r="F11" i="1"/>
  <c r="B12" i="1"/>
  <c r="C12" i="1"/>
  <c r="D12" i="1"/>
  <c r="F12" i="1"/>
  <c r="B13" i="1"/>
  <c r="C13" i="1"/>
  <c r="D13" i="1"/>
  <c r="F13" i="1"/>
  <c r="B14" i="1"/>
  <c r="C14" i="1"/>
  <c r="D14" i="1"/>
  <c r="F14" i="1"/>
  <c r="B15" i="1"/>
  <c r="C15" i="1"/>
  <c r="D15" i="1"/>
  <c r="F15" i="1"/>
  <c r="B16" i="1"/>
  <c r="C16" i="1"/>
  <c r="D16" i="1"/>
  <c r="F16" i="1"/>
  <c r="B17" i="1"/>
  <c r="C17" i="1"/>
  <c r="D17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K19" i="3"/>
  <c r="J19" i="3"/>
  <c r="I19" i="3"/>
  <c r="H19" i="3"/>
  <c r="E19" i="3"/>
  <c r="D19" i="3"/>
  <c r="C19" i="3"/>
  <c r="B19" i="3"/>
  <c r="E15" i="3"/>
  <c r="D15" i="3"/>
  <c r="C15" i="3"/>
  <c r="B15" i="3"/>
  <c r="K15" i="3"/>
  <c r="J15" i="3"/>
  <c r="I15" i="3"/>
  <c r="H15" i="3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K17" i="3"/>
  <c r="H37" i="2"/>
  <c r="I37" i="2"/>
  <c r="H38" i="2"/>
  <c r="I38" i="2"/>
  <c r="H39" i="2"/>
  <c r="I39" i="2"/>
  <c r="H40" i="2"/>
  <c r="I40" i="2"/>
  <c r="H41" i="2"/>
  <c r="I41" i="2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E17" i="3"/>
  <c r="H37" i="1"/>
  <c r="I37" i="1"/>
  <c r="H38" i="1"/>
  <c r="I38" i="1"/>
  <c r="H39" i="1"/>
  <c r="I39" i="1"/>
  <c r="H40" i="1"/>
  <c r="I40" i="1"/>
  <c r="H41" i="1"/>
  <c r="I41" i="1"/>
  <c r="B17" i="3"/>
  <c r="C17" i="3"/>
  <c r="D17" i="3"/>
  <c r="J17" i="3"/>
  <c r="I17" i="3"/>
  <c r="H17" i="3"/>
  <c r="K13" i="3"/>
  <c r="J13" i="3"/>
  <c r="G11" i="2"/>
  <c r="I13" i="3"/>
  <c r="G6" i="2"/>
  <c r="H13" i="3"/>
  <c r="E13" i="3"/>
  <c r="D13" i="3"/>
  <c r="G11" i="1"/>
  <c r="C13" i="3"/>
  <c r="G6" i="1"/>
  <c r="B13" i="3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J18" i="2"/>
  <c r="I18" i="2"/>
  <c r="H18" i="2"/>
  <c r="I17" i="2"/>
  <c r="H17" i="2"/>
  <c r="G15" i="2"/>
  <c r="I16" i="2"/>
  <c r="H16" i="2"/>
  <c r="G14" i="2"/>
  <c r="I15" i="2"/>
  <c r="H15" i="2"/>
  <c r="G13" i="2"/>
  <c r="I14" i="2"/>
  <c r="H14" i="2"/>
  <c r="G12" i="2"/>
  <c r="I13" i="2"/>
  <c r="H13" i="2"/>
  <c r="J12" i="2"/>
  <c r="I12" i="2"/>
  <c r="H12" i="2"/>
  <c r="G10" i="2"/>
  <c r="I11" i="2"/>
  <c r="H11" i="2"/>
  <c r="G9" i="2"/>
  <c r="I10" i="2"/>
  <c r="H10" i="2"/>
  <c r="G8" i="2"/>
  <c r="I9" i="2"/>
  <c r="H9" i="2"/>
  <c r="G7" i="2"/>
  <c r="I8" i="2"/>
  <c r="H8" i="2"/>
  <c r="I7" i="2"/>
  <c r="H7" i="2"/>
  <c r="G5" i="2"/>
  <c r="I6" i="2"/>
  <c r="H6" i="2"/>
  <c r="G4" i="2"/>
  <c r="I5" i="2"/>
  <c r="H5" i="2"/>
  <c r="G3" i="2"/>
  <c r="I4" i="2"/>
  <c r="H4" i="2"/>
  <c r="G2" i="2"/>
  <c r="I3" i="2"/>
  <c r="H3" i="2"/>
  <c r="G2" i="1"/>
  <c r="G3" i="1"/>
  <c r="H3" i="1"/>
  <c r="I3" i="1"/>
  <c r="G4" i="1"/>
  <c r="H4" i="1"/>
  <c r="I4" i="1"/>
  <c r="G5" i="1"/>
  <c r="H5" i="1"/>
  <c r="I5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H11" i="1"/>
  <c r="I11" i="1"/>
  <c r="I12" i="1"/>
  <c r="G12" i="1"/>
  <c r="I13" i="1"/>
  <c r="G13" i="1"/>
  <c r="I14" i="1"/>
  <c r="G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J18" i="1"/>
  <c r="J12" i="1"/>
</calcChain>
</file>

<file path=xl/sharedStrings.xml><?xml version="1.0" encoding="utf-8"?>
<sst xmlns="http://schemas.openxmlformats.org/spreadsheetml/2006/main" count="44" uniqueCount="18">
  <si>
    <t>Investment Amount</t>
  </si>
  <si>
    <t>Interest Rate</t>
  </si>
  <si>
    <t>w/d rate</t>
  </si>
  <si>
    <t>Rate at $0</t>
  </si>
  <si>
    <t>Total Income Received</t>
  </si>
  <si>
    <t>Year</t>
  </si>
  <si>
    <t>Income Payment</t>
  </si>
  <si>
    <t>Year 25 Income Received</t>
  </si>
  <si>
    <t>Year 30 Income Received</t>
  </si>
  <si>
    <t>Total Income Yr 5</t>
  </si>
  <si>
    <t>Total Income Yr 10</t>
  </si>
  <si>
    <t>Total Income Yr 15</t>
  </si>
  <si>
    <t>Total Income Yr 20</t>
  </si>
  <si>
    <t>Total Income Yr 25</t>
  </si>
  <si>
    <t>Total Income Yr 30</t>
  </si>
  <si>
    <t>Total Income Yr 35</t>
  </si>
  <si>
    <t>Total Income Yr 40</t>
  </si>
  <si>
    <t>Income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</si>
</sst>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/>
    <xf numFmtId="10" fontId="0" fillId="0" borderId="0" xfId="0" applyNumberFormat="1"/>
    <xf numFmtId="164" fontId="2" fillId="0" borderId="0" xfId="0" applyNumberFormat="1" applyFont="1"/>
    <xf numFmtId="10" fontId="2" fillId="0" borderId="0" xfId="0" applyNumberFormat="1" applyFont="1"/>
    <xf numFmtId="0" fontId="0" fillId="3" borderId="0" xfId="0" applyFill="1"/>
    <xf numFmtId="164" fontId="0" fillId="3" borderId="0" xfId="0" applyNumberFormat="1" applyFill="1"/>
    <xf numFmtId="10" fontId="0" fillId="3" borderId="0" xfId="0" applyNumberFormat="1" applyFill="1"/>
    <xf numFmtId="0" fontId="3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0" fillId="0" borderId="0" xfId="0" applyProtection="1"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10" fontId="7" fillId="0" borderId="0" xfId="0" applyNumberFormat="1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4" fontId="7" fillId="0" borderId="6" xfId="0" applyNumberFormat="1" applyFont="1" applyBorder="1" applyAlignment="1" applyProtection="1">
      <alignment horizontal="center"/>
      <protection hidden="1"/>
    </xf>
    <xf numFmtId="10" fontId="7" fillId="0" borderId="16" xfId="0" applyNumberFormat="1" applyFont="1" applyBorder="1" applyAlignment="1" applyProtection="1">
      <alignment horizontal="center"/>
      <protection hidden="1"/>
    </xf>
    <xf numFmtId="10" fontId="7" fillId="0" borderId="7" xfId="0" applyNumberFormat="1" applyFont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164" fontId="9" fillId="0" borderId="2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164" fontId="9" fillId="0" borderId="3" xfId="0" applyNumberFormat="1" applyFont="1" applyBorder="1" applyAlignment="1" applyProtection="1">
      <alignment horizontal="center"/>
      <protection hidden="1"/>
    </xf>
    <xf numFmtId="10" fontId="7" fillId="0" borderId="14" xfId="0" applyNumberFormat="1" applyFont="1" applyBorder="1" applyAlignment="1" applyProtection="1">
      <alignment horizontal="center"/>
      <protection locked="0" hidden="1"/>
    </xf>
    <xf numFmtId="10" fontId="7" fillId="0" borderId="15" xfId="0" applyNumberFormat="1" applyFont="1" applyBorder="1" applyAlignment="1" applyProtection="1">
      <alignment horizontal="center"/>
      <protection locked="0"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164" fontId="7" fillId="0" borderId="4" xfId="0" applyNumberFormat="1" applyFont="1" applyBorder="1" applyAlignment="1" applyProtection="1">
      <alignment horizontal="center"/>
      <protection locked="0" hidden="1"/>
    </xf>
    <xf numFmtId="164" fontId="7" fillId="0" borderId="5" xfId="0" applyNumberFormat="1" applyFont="1" applyBorder="1" applyAlignment="1" applyProtection="1">
      <alignment horizontal="center"/>
      <protection locked="0" hidden="1"/>
    </xf>
    <xf numFmtId="164" fontId="7" fillId="0" borderId="6" xfId="0" applyNumberFormat="1" applyFont="1" applyBorder="1" applyAlignment="1" applyProtection="1">
      <alignment horizontal="center"/>
      <protection locked="0" hidden="1"/>
    </xf>
    <xf numFmtId="164" fontId="7" fillId="0" borderId="7" xfId="0" applyNumberFormat="1" applyFont="1" applyBorder="1" applyAlignment="1" applyProtection="1">
      <alignment horizontal="center"/>
      <protection locked="0" hidden="1"/>
    </xf>
    <xf numFmtId="10" fontId="7" fillId="0" borderId="4" xfId="0" applyNumberFormat="1" applyFont="1" applyBorder="1" applyAlignment="1" applyProtection="1">
      <alignment horizontal="center"/>
      <protection locked="0" hidden="1"/>
    </xf>
    <xf numFmtId="10" fontId="7" fillId="0" borderId="5" xfId="0" applyNumberFormat="1" applyFont="1" applyBorder="1" applyAlignment="1" applyProtection="1">
      <alignment horizontal="center"/>
      <protection locked="0" hidden="1"/>
    </xf>
    <xf numFmtId="10" fontId="7" fillId="0" borderId="6" xfId="0" applyNumberFormat="1" applyFont="1" applyBorder="1" applyAlignment="1" applyProtection="1">
      <alignment horizontal="center"/>
      <protection locked="0" hidden="1"/>
    </xf>
    <xf numFmtId="10" fontId="7" fillId="0" borderId="7" xfId="0" applyNumberFormat="1" applyFont="1" applyBorder="1" applyAlignment="1" applyProtection="1">
      <alignment horizontal="center"/>
      <protection locked="0" hidden="1"/>
    </xf>
    <xf numFmtId="10" fontId="8" fillId="0" borderId="14" xfId="0" applyNumberFormat="1" applyFont="1" applyBorder="1" applyAlignment="1" applyProtection="1">
      <alignment horizontal="center"/>
      <protection hidden="1"/>
    </xf>
    <xf numFmtId="10" fontId="8" fillId="0" borderId="15" xfId="0" applyNumberFormat="1" applyFont="1" applyBorder="1" applyAlignment="1" applyProtection="1">
      <alignment horizontal="center"/>
      <protection hidden="1"/>
    </xf>
    <xf numFmtId="164" fontId="8" fillId="0" borderId="14" xfId="0" applyNumberFormat="1" applyFont="1" applyBorder="1" applyAlignment="1" applyProtection="1">
      <alignment horizontal="center"/>
      <protection hidden="1"/>
    </xf>
    <xf numFmtId="164" fontId="8" fillId="0" borderId="15" xfId="0" applyNumberFormat="1" applyFont="1" applyBorder="1" applyAlignment="1" applyProtection="1">
      <alignment horizontal="center"/>
      <protection hidden="1"/>
    </xf>
    <xf numFmtId="164" fontId="4" fillId="0" borderId="14" xfId="0" applyNumberFormat="1" applyFont="1" applyBorder="1" applyAlignment="1" applyProtection="1">
      <alignment horizontal="center"/>
      <protection hidden="1"/>
    </xf>
    <xf numFmtId="164" fontId="4" fillId="0" borderId="15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19"/>
  <sheetViews>
    <sheetView showGridLines="0" showRowColHeaders="0" tabSelected="1" workbookViewId="0">
      <selection activeCell="E5" sqref="E5:F6"/>
    </sheetView>
  </sheetViews>
  <sheetFormatPr defaultColWidth="8.765625" defaultRowHeight="14.6" x14ac:dyDescent="0.4"/>
  <cols>
    <col min="1" max="1" width="8.765625" style="12"/>
    <col min="2" max="2" width="20.765625" style="12" bestFit="1" customWidth="1"/>
    <col min="3" max="4" width="19.4609375" style="12" bestFit="1" customWidth="1"/>
    <col min="5" max="5" width="22.4609375" style="12" customWidth="1"/>
    <col min="6" max="6" width="4.15234375" style="12" customWidth="1"/>
    <col min="7" max="7" width="4.4609375" style="12" customWidth="1"/>
    <col min="8" max="8" width="20.765625" style="12" bestFit="1" customWidth="1"/>
    <col min="9" max="11" width="19.4609375" style="12" bestFit="1" customWidth="1"/>
    <col min="12" max="12" width="9.4609375" style="12" bestFit="1" customWidth="1"/>
    <col min="13" max="16384" width="8.765625" style="12"/>
  </cols>
  <sheetData>
    <row r="4" spans="2:11" ht="15.9" x14ac:dyDescent="0.45">
      <c r="E4" s="26" t="s">
        <v>0</v>
      </c>
      <c r="F4" s="27"/>
      <c r="G4" s="26" t="s">
        <v>1</v>
      </c>
      <c r="H4" s="27"/>
    </row>
    <row r="5" spans="2:11" ht="15" customHeight="1" x14ac:dyDescent="0.4">
      <c r="E5" s="28">
        <v>100000</v>
      </c>
      <c r="F5" s="29"/>
      <c r="G5" s="32">
        <v>0.04</v>
      </c>
      <c r="H5" s="33"/>
    </row>
    <row r="6" spans="2:11" ht="15" customHeight="1" x14ac:dyDescent="0.4">
      <c r="E6" s="30"/>
      <c r="F6" s="31"/>
      <c r="G6" s="34"/>
      <c r="H6" s="35"/>
    </row>
    <row r="7" spans="2:11" ht="20.6" x14ac:dyDescent="0.55000000000000004">
      <c r="E7" s="13"/>
      <c r="H7" s="14"/>
    </row>
    <row r="8" spans="2:11" ht="15.9" x14ac:dyDescent="0.45">
      <c r="B8" s="15" t="s">
        <v>0</v>
      </c>
      <c r="C8" s="15" t="s">
        <v>1</v>
      </c>
      <c r="D8" s="15" t="s">
        <v>17</v>
      </c>
      <c r="E8" s="15" t="s">
        <v>3</v>
      </c>
      <c r="H8" s="15" t="s">
        <v>0</v>
      </c>
      <c r="I8" s="15" t="s">
        <v>1</v>
      </c>
      <c r="J8" s="15" t="s">
        <v>17</v>
      </c>
      <c r="K8" s="15" t="s">
        <v>3</v>
      </c>
    </row>
    <row r="9" spans="2:11" s="16" customFormat="1" x14ac:dyDescent="0.4">
      <c r="B9" s="38">
        <f>E5</f>
        <v>100000</v>
      </c>
      <c r="C9" s="36">
        <f>G5</f>
        <v>0.04</v>
      </c>
      <c r="D9" s="24">
        <v>0.06</v>
      </c>
      <c r="E9" s="24">
        <v>0.04</v>
      </c>
      <c r="H9" s="38">
        <f>E5</f>
        <v>100000</v>
      </c>
      <c r="I9" s="36">
        <f>G5</f>
        <v>0.04</v>
      </c>
      <c r="J9" s="24">
        <v>0.05</v>
      </c>
      <c r="K9" s="24">
        <v>0.05</v>
      </c>
    </row>
    <row r="10" spans="2:11" x14ac:dyDescent="0.4">
      <c r="B10" s="39"/>
      <c r="C10" s="37"/>
      <c r="D10" s="25"/>
      <c r="E10" s="25"/>
      <c r="H10" s="39"/>
      <c r="I10" s="37"/>
      <c r="J10" s="25"/>
      <c r="K10" s="25"/>
    </row>
    <row r="11" spans="2:11" ht="15.75" customHeight="1" x14ac:dyDescent="0.55000000000000004">
      <c r="B11" s="17"/>
      <c r="C11" s="18"/>
      <c r="D11" s="18"/>
      <c r="E11" s="19"/>
      <c r="H11" s="17"/>
      <c r="I11" s="18"/>
      <c r="J11" s="18"/>
      <c r="K11" s="19"/>
    </row>
    <row r="12" spans="2:11" ht="15.9" x14ac:dyDescent="0.45">
      <c r="B12" s="20" t="s">
        <v>9</v>
      </c>
      <c r="C12" s="20" t="s">
        <v>10</v>
      </c>
      <c r="D12" s="20" t="s">
        <v>11</v>
      </c>
      <c r="E12" s="20" t="s">
        <v>12</v>
      </c>
      <c r="H12" s="20" t="s">
        <v>9</v>
      </c>
      <c r="I12" s="20" t="s">
        <v>10</v>
      </c>
      <c r="J12" s="20" t="s">
        <v>11</v>
      </c>
      <c r="K12" s="20" t="s">
        <v>12</v>
      </c>
    </row>
    <row r="13" spans="2:11" x14ac:dyDescent="0.4">
      <c r="B13" s="40">
        <f>Sheet1!G6</f>
        <v>30000</v>
      </c>
      <c r="C13" s="40">
        <f>Sheet1!G11</f>
        <v>60000</v>
      </c>
      <c r="D13" s="40">
        <f>Sheet1!G16</f>
        <v>90000</v>
      </c>
      <c r="E13" s="40">
        <f>Sheet1!G21</f>
        <v>120000</v>
      </c>
      <c r="H13" s="40">
        <f>Sheet2!G6</f>
        <v>25000</v>
      </c>
      <c r="I13" s="40">
        <f>Sheet2!G11</f>
        <v>50000</v>
      </c>
      <c r="J13" s="40">
        <f>Sheet2!G16</f>
        <v>75000</v>
      </c>
      <c r="K13" s="40">
        <f>Sheet2!G21</f>
        <v>100000</v>
      </c>
    </row>
    <row r="14" spans="2:11" x14ac:dyDescent="0.4">
      <c r="B14" s="41"/>
      <c r="C14" s="41"/>
      <c r="D14" s="41"/>
      <c r="E14" s="41"/>
      <c r="H14" s="41"/>
      <c r="I14" s="41"/>
      <c r="J14" s="41"/>
      <c r="K14" s="41"/>
    </row>
    <row r="15" spans="2:11" x14ac:dyDescent="0.4">
      <c r="B15" s="21">
        <f>Sheet1!B7</f>
        <v>89167.354879999999</v>
      </c>
      <c r="C15" s="22">
        <f>Sheet1!B12</f>
        <v>75987.785754082826</v>
      </c>
      <c r="D15" s="22">
        <f>Sheet1!B17</f>
        <v>59952.82472465426</v>
      </c>
      <c r="E15" s="23">
        <f>Sheet1!B22</f>
        <v>40443.842848329092</v>
      </c>
      <c r="H15" s="21">
        <f>Sheet2!B7</f>
        <v>94583.677440000014</v>
      </c>
      <c r="I15" s="22">
        <f>Sheet2!B12</f>
        <v>87993.89287704145</v>
      </c>
      <c r="J15" s="22">
        <f>Sheet2!B17</f>
        <v>79976.412362327173</v>
      </c>
      <c r="K15" s="23">
        <f>Sheet2!B22</f>
        <v>70221.921424164611</v>
      </c>
    </row>
    <row r="16" spans="2:11" ht="15.9" x14ac:dyDescent="0.45">
      <c r="B16" s="20" t="s">
        <v>13</v>
      </c>
      <c r="C16" s="20" t="s">
        <v>14</v>
      </c>
      <c r="D16" s="20" t="s">
        <v>15</v>
      </c>
      <c r="E16" s="20" t="s">
        <v>16</v>
      </c>
      <c r="H16" s="20" t="s">
        <v>13</v>
      </c>
      <c r="I16" s="20" t="s">
        <v>14</v>
      </c>
      <c r="J16" s="20" t="s">
        <v>15</v>
      </c>
      <c r="K16" s="20" t="s">
        <v>16</v>
      </c>
    </row>
    <row r="17" spans="2:11" ht="15" customHeight="1" x14ac:dyDescent="0.4">
      <c r="B17" s="40">
        <f>Sheet1!G26</f>
        <v>150000</v>
      </c>
      <c r="C17" s="40">
        <f>Sheet1!G31</f>
        <v>172067.4274025223</v>
      </c>
      <c r="D17" s="40">
        <f>Sheet1!G36</f>
        <v>192067.4274025223</v>
      </c>
      <c r="E17" s="40">
        <f>Sheet1!G41</f>
        <v>212067.4274025223</v>
      </c>
      <c r="H17" s="40">
        <f>Sheet2!G26</f>
        <v>125000</v>
      </c>
      <c r="I17" s="40">
        <f>Sheet2!G31</f>
        <v>150000</v>
      </c>
      <c r="J17" s="40">
        <f>Sheet2!G36</f>
        <v>175000</v>
      </c>
      <c r="K17" s="40">
        <f>Sheet2!G41</f>
        <v>200000</v>
      </c>
    </row>
    <row r="18" spans="2:11" ht="15" customHeight="1" x14ac:dyDescent="0.4">
      <c r="B18" s="41"/>
      <c r="C18" s="41"/>
      <c r="D18" s="41"/>
      <c r="E18" s="41"/>
      <c r="H18" s="41"/>
      <c r="I18" s="41"/>
      <c r="J18" s="41"/>
      <c r="K18" s="41"/>
    </row>
    <row r="19" spans="2:11" x14ac:dyDescent="0.4">
      <c r="B19" s="21">
        <f>Sheet1!B27</f>
        <v>16708.183425629075</v>
      </c>
      <c r="C19" s="22">
        <f>Sheet1!B32</f>
        <v>0</v>
      </c>
      <c r="D19" s="22">
        <f>Sheet1!B37</f>
        <v>0</v>
      </c>
      <c r="E19" s="23">
        <f>Sheet1!B42</f>
        <v>0</v>
      </c>
      <c r="H19" s="21">
        <f>Sheet2!B27</f>
        <v>58354.091712814625</v>
      </c>
      <c r="I19" s="22">
        <f>Sheet2!B32</f>
        <v>43915.062249311712</v>
      </c>
      <c r="J19" s="22">
        <f>Sheet2!B37</f>
        <v>26347.775144701784</v>
      </c>
      <c r="K19" s="23">
        <f>Sheet2!B42</f>
        <v>4974.484301584007</v>
      </c>
    </row>
  </sheetData>
  <sheetProtection algorithmName="SHA-512" hashValue="1Px5jCjZYS1taYOhdXG/70dl/tNxUZfBy1pStfK6ApnDxEQkCBzlP74dB6VcenGrVdHvLUdvq3SNzSFcLbYstg==" saltValue="SIATXeMuI/lKdKYi3tzyIg==" spinCount="100000" sheet="1" objects="1" scenarios="1" selectLockedCells="1"/>
  <mergeCells count="28">
    <mergeCell ref="B13:B14"/>
    <mergeCell ref="C13:C14"/>
    <mergeCell ref="D13:D14"/>
    <mergeCell ref="E13:E14"/>
    <mergeCell ref="E17:E18"/>
    <mergeCell ref="B17:B18"/>
    <mergeCell ref="C17:C18"/>
    <mergeCell ref="D17:D18"/>
    <mergeCell ref="H13:H14"/>
    <mergeCell ref="I13:I14"/>
    <mergeCell ref="J13:J14"/>
    <mergeCell ref="K13:K14"/>
    <mergeCell ref="H17:H18"/>
    <mergeCell ref="I17:I18"/>
    <mergeCell ref="J17:J18"/>
    <mergeCell ref="K17:K18"/>
    <mergeCell ref="B9:B10"/>
    <mergeCell ref="C9:C10"/>
    <mergeCell ref="D9:D10"/>
    <mergeCell ref="E9:E10"/>
    <mergeCell ref="H9:H10"/>
    <mergeCell ref="J9:J10"/>
    <mergeCell ref="K9:K10"/>
    <mergeCell ref="E4:F4"/>
    <mergeCell ref="E5:F6"/>
    <mergeCell ref="G4:H4"/>
    <mergeCell ref="G5:H6"/>
    <mergeCell ref="I9:I10"/>
  </mergeCells>
  <conditionalFormatting sqref="B9">
    <cfRule type="cellIs" dxfId="4" priority="3" operator="lessThan">
      <formula>0</formula>
    </cfRule>
  </conditionalFormatting>
  <conditionalFormatting sqref="H9">
    <cfRule type="cellIs" dxfId="3" priority="2" operator="lessThan">
      <formula>0</formula>
    </cfRule>
  </conditionalFormatting>
  <conditionalFormatting sqref="E5">
    <cfRule type="cellIs" dxfId="2" priority="1" operator="lessThan">
      <formula>0</formula>
    </cfRule>
  </conditionalFormatting>
  <pageMargins left="0.7" right="0.7" top="0.75" bottom="0.75" header="0.3" footer="0.3"/>
  <pageSetup scale="68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6" zoomScale="130" zoomScaleNormal="130" zoomScalePageLayoutView="130" workbookViewId="0">
      <selection activeCell="B41" sqref="B41:B42"/>
    </sheetView>
  </sheetViews>
  <sheetFormatPr defaultColWidth="8.765625" defaultRowHeight="14.6" x14ac:dyDescent="0.4"/>
  <cols>
    <col min="2" max="2" width="19" bestFit="1" customWidth="1"/>
    <col min="3" max="3" width="12.4609375" bestFit="1" customWidth="1"/>
    <col min="4" max="4" width="10.765625" customWidth="1"/>
    <col min="5" max="5" width="11.765625" customWidth="1"/>
    <col min="6" max="6" width="16" bestFit="1" customWidth="1"/>
    <col min="7" max="7" width="21.4609375" bestFit="1" customWidth="1"/>
    <col min="8" max="8" width="13" customWidth="1"/>
    <col min="9" max="9" width="19.765625" customWidth="1"/>
    <col min="10" max="10" width="11.4609375" customWidth="1"/>
    <col min="11" max="11" width="12.4609375" customWidth="1"/>
    <col min="12" max="12" width="9.15234375" customWidth="1"/>
  </cols>
  <sheetData>
    <row r="1" spans="1:11" s="8" customFormat="1" x14ac:dyDescent="0.4">
      <c r="A1" s="8" t="s">
        <v>5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6</v>
      </c>
      <c r="G1" s="8" t="s">
        <v>4</v>
      </c>
    </row>
    <row r="2" spans="1:11" x14ac:dyDescent="0.4">
      <c r="A2">
        <v>1</v>
      </c>
      <c r="B2" s="3">
        <f>'Income Comparison'!B9</f>
        <v>100000</v>
      </c>
      <c r="C2" s="4">
        <f>'Income Comparison'!C9</f>
        <v>0.04</v>
      </c>
      <c r="D2" s="4">
        <f>'Income Comparison'!D9</f>
        <v>0.06</v>
      </c>
      <c r="E2" s="4">
        <f>'Income Comparison'!E9</f>
        <v>0.04</v>
      </c>
      <c r="F2" s="1">
        <f>IF(B2&gt;0, $B$2*D2, $B$2*E2)</f>
        <v>6000</v>
      </c>
      <c r="G2" s="1">
        <f>IF(B2&gt;=F2,(SUM(F2)),((SUM(F2))-B2))</f>
        <v>6000</v>
      </c>
    </row>
    <row r="3" spans="1:11" x14ac:dyDescent="0.4">
      <c r="A3">
        <v>2</v>
      </c>
      <c r="B3" s="1">
        <f>IF(B2&gt;0, ((B2*(1+C2))-F2), 0)</f>
        <v>98000</v>
      </c>
      <c r="C3" s="2">
        <f>C2</f>
        <v>0.04</v>
      </c>
      <c r="D3" s="2">
        <f>D2</f>
        <v>0.06</v>
      </c>
      <c r="E3" s="2">
        <f>E2</f>
        <v>0.04</v>
      </c>
      <c r="F3" s="1">
        <f t="shared" ref="F3:F36" si="0">IF(B3&gt;0, $B$2*D3, $B$2*E3)</f>
        <v>6000</v>
      </c>
      <c r="G3" s="1">
        <f>IF(B3&gt;=F3,(SUM($F$2:F3)),IF(B4&lt;0,(G2+F3+B4),IF(B4&gt;0,(G2+F3))))</f>
        <v>12000</v>
      </c>
      <c r="H3" s="1">
        <f>G3-G2</f>
        <v>6000</v>
      </c>
      <c r="I3" s="1">
        <f>G2+B3</f>
        <v>104000</v>
      </c>
    </row>
    <row r="4" spans="1:11" x14ac:dyDescent="0.4">
      <c r="A4">
        <v>3</v>
      </c>
      <c r="B4" s="1">
        <f t="shared" ref="B4:B36" si="1">IF(B3&gt;0, ((B3*(1+C3))-F3), 0)</f>
        <v>95920</v>
      </c>
      <c r="C4" s="2">
        <f t="shared" ref="C4:C36" si="2">C3</f>
        <v>0.04</v>
      </c>
      <c r="D4" s="2">
        <f t="shared" ref="D4:D36" si="3">D3</f>
        <v>0.06</v>
      </c>
      <c r="E4" s="2">
        <f t="shared" ref="E4:E36" si="4">E3</f>
        <v>0.04</v>
      </c>
      <c r="F4" s="1">
        <f t="shared" si="0"/>
        <v>6000</v>
      </c>
      <c r="G4" s="1">
        <f>IF(B4&gt;=F4,(SUM($F$2:F4)),IF(B5&lt;0,(G3+F4+B5),(G3+F4)))</f>
        <v>18000</v>
      </c>
      <c r="H4" s="1">
        <f t="shared" ref="H4:H41" si="5">G4-G3</f>
        <v>6000</v>
      </c>
      <c r="I4" s="1">
        <f t="shared" ref="I4:I36" si="6">G3+B4</f>
        <v>107920</v>
      </c>
    </row>
    <row r="5" spans="1:11" x14ac:dyDescent="0.4">
      <c r="A5">
        <v>4</v>
      </c>
      <c r="B5" s="1">
        <f t="shared" si="1"/>
        <v>93756.800000000003</v>
      </c>
      <c r="C5" s="2">
        <f t="shared" si="2"/>
        <v>0.04</v>
      </c>
      <c r="D5" s="2">
        <f t="shared" si="3"/>
        <v>0.06</v>
      </c>
      <c r="E5" s="2">
        <f t="shared" si="4"/>
        <v>0.04</v>
      </c>
      <c r="F5" s="1">
        <f t="shared" si="0"/>
        <v>6000</v>
      </c>
      <c r="G5" s="1">
        <f>IF(B5&gt;=F5,(SUM($F$2:F5)),IF(B6&lt;0,(G4+F5+B6),(G4+F5)))</f>
        <v>24000</v>
      </c>
      <c r="H5" s="1">
        <f t="shared" si="5"/>
        <v>6000</v>
      </c>
      <c r="I5" s="1">
        <f t="shared" si="6"/>
        <v>111756.8</v>
      </c>
    </row>
    <row r="6" spans="1:11" x14ac:dyDescent="0.4">
      <c r="A6" s="5">
        <v>5</v>
      </c>
      <c r="B6" s="6">
        <f t="shared" si="1"/>
        <v>91507.072</v>
      </c>
      <c r="C6" s="7">
        <f t="shared" si="2"/>
        <v>0.04</v>
      </c>
      <c r="D6" s="7">
        <f t="shared" si="3"/>
        <v>0.06</v>
      </c>
      <c r="E6" s="7">
        <f t="shared" si="4"/>
        <v>0.04</v>
      </c>
      <c r="F6" s="6">
        <f t="shared" si="0"/>
        <v>6000</v>
      </c>
      <c r="G6" s="6">
        <f>IF(B6&gt;=F6,(SUM($F$2:F6)),IF(B7&lt;0,(G5+F6+B7),(G5+F6)))</f>
        <v>30000</v>
      </c>
      <c r="H6" s="1">
        <f t="shared" si="5"/>
        <v>6000</v>
      </c>
      <c r="I6" s="1">
        <f t="shared" si="6"/>
        <v>115507.072</v>
      </c>
    </row>
    <row r="7" spans="1:11" x14ac:dyDescent="0.4">
      <c r="A7">
        <v>6</v>
      </c>
      <c r="B7" s="1">
        <f t="shared" si="1"/>
        <v>89167.354879999999</v>
      </c>
      <c r="C7" s="2">
        <f t="shared" si="2"/>
        <v>0.04</v>
      </c>
      <c r="D7" s="2">
        <f t="shared" si="3"/>
        <v>0.06</v>
      </c>
      <c r="E7" s="2">
        <f t="shared" si="4"/>
        <v>0.04</v>
      </c>
      <c r="F7" s="1">
        <f t="shared" si="0"/>
        <v>6000</v>
      </c>
      <c r="G7" s="1">
        <f>IF(B7&gt;=F7,(SUM($F$2:F7)),IF(B8&lt;0,(G6+F7+B8),(G6+F7)))</f>
        <v>36000</v>
      </c>
      <c r="H7" s="1">
        <f t="shared" si="5"/>
        <v>6000</v>
      </c>
      <c r="I7" s="1">
        <f t="shared" si="6"/>
        <v>119167.35488</v>
      </c>
    </row>
    <row r="8" spans="1:11" x14ac:dyDescent="0.4">
      <c r="A8">
        <v>7</v>
      </c>
      <c r="B8" s="1">
        <f t="shared" si="1"/>
        <v>86734.049075200004</v>
      </c>
      <c r="C8" s="2">
        <f t="shared" si="2"/>
        <v>0.04</v>
      </c>
      <c r="D8" s="2">
        <f t="shared" si="3"/>
        <v>0.06</v>
      </c>
      <c r="E8" s="2">
        <f t="shared" si="4"/>
        <v>0.04</v>
      </c>
      <c r="F8" s="1">
        <f t="shared" si="0"/>
        <v>6000</v>
      </c>
      <c r="G8" s="1">
        <f>IF(B8&gt;=F8,(SUM($F$2:F8)),IF(B9&lt;0,(G7+F8+B9),(G7+F8)))</f>
        <v>42000</v>
      </c>
      <c r="H8" s="1">
        <f t="shared" si="5"/>
        <v>6000</v>
      </c>
      <c r="I8" s="1">
        <f t="shared" si="6"/>
        <v>122734.0490752</v>
      </c>
    </row>
    <row r="9" spans="1:11" x14ac:dyDescent="0.4">
      <c r="A9">
        <v>8</v>
      </c>
      <c r="B9" s="1">
        <f t="shared" si="1"/>
        <v>84203.411038208011</v>
      </c>
      <c r="C9" s="2">
        <f t="shared" si="2"/>
        <v>0.04</v>
      </c>
      <c r="D9" s="2">
        <f t="shared" si="3"/>
        <v>0.06</v>
      </c>
      <c r="E9" s="2">
        <f t="shared" si="4"/>
        <v>0.04</v>
      </c>
      <c r="F9" s="1">
        <f t="shared" si="0"/>
        <v>6000</v>
      </c>
      <c r="G9" s="1">
        <f>IF(B9&gt;=F9,(SUM($F$2:F9)),IF(B10&lt;0,(G8+F9+B10),(G8+F9)))</f>
        <v>48000</v>
      </c>
      <c r="H9" s="1">
        <f t="shared" si="5"/>
        <v>6000</v>
      </c>
      <c r="I9" s="1">
        <f t="shared" si="6"/>
        <v>126203.41103820801</v>
      </c>
    </row>
    <row r="10" spans="1:11" ht="15" thickBot="1" x14ac:dyDescent="0.45">
      <c r="A10">
        <v>9</v>
      </c>
      <c r="B10" s="1">
        <f t="shared" si="1"/>
        <v>81571.547479736328</v>
      </c>
      <c r="C10" s="2">
        <f t="shared" si="2"/>
        <v>0.04</v>
      </c>
      <c r="D10" s="2">
        <f t="shared" si="3"/>
        <v>0.06</v>
      </c>
      <c r="E10" s="2">
        <f t="shared" si="4"/>
        <v>0.04</v>
      </c>
      <c r="F10" s="1">
        <f t="shared" si="0"/>
        <v>6000</v>
      </c>
      <c r="G10" s="1">
        <f>IF(B10&gt;=F10,(SUM($F$2:F10)),IF(B11&lt;0,(G9+F10+B11),(G9+F10)))</f>
        <v>54000</v>
      </c>
      <c r="H10" s="1">
        <f t="shared" si="5"/>
        <v>6000</v>
      </c>
      <c r="I10" s="1">
        <f t="shared" si="6"/>
        <v>129571.54747973633</v>
      </c>
    </row>
    <row r="11" spans="1:11" x14ac:dyDescent="0.4">
      <c r="A11" s="5">
        <v>10</v>
      </c>
      <c r="B11" s="6">
        <f t="shared" si="1"/>
        <v>78834.409378925789</v>
      </c>
      <c r="C11" s="7">
        <f t="shared" si="2"/>
        <v>0.04</v>
      </c>
      <c r="D11" s="7">
        <f t="shared" si="3"/>
        <v>0.06</v>
      </c>
      <c r="E11" s="7">
        <f t="shared" si="4"/>
        <v>0.04</v>
      </c>
      <c r="F11" s="6">
        <f t="shared" si="0"/>
        <v>6000</v>
      </c>
      <c r="G11" s="6">
        <f>IF(B11&gt;=F11,(SUM($F$2:F11)),IF(B12&lt;0,(G10+F11+B12),(G10+F11)))</f>
        <v>60000</v>
      </c>
      <c r="H11" s="1">
        <f t="shared" si="5"/>
        <v>6000</v>
      </c>
      <c r="I11" s="1">
        <f t="shared" si="6"/>
        <v>132834.4093789258</v>
      </c>
      <c r="J11" s="42" t="s">
        <v>7</v>
      </c>
      <c r="K11" s="43"/>
    </row>
    <row r="12" spans="1:11" ht="15" customHeight="1" x14ac:dyDescent="0.4">
      <c r="A12">
        <v>11</v>
      </c>
      <c r="B12" s="1">
        <f t="shared" si="1"/>
        <v>75987.785754082826</v>
      </c>
      <c r="C12" s="2">
        <f t="shared" si="2"/>
        <v>0.04</v>
      </c>
      <c r="D12" s="2">
        <f t="shared" si="3"/>
        <v>0.06</v>
      </c>
      <c r="E12" s="2">
        <f t="shared" si="4"/>
        <v>0.04</v>
      </c>
      <c r="F12" s="1">
        <f t="shared" si="0"/>
        <v>6000</v>
      </c>
      <c r="G12" s="1">
        <f>IF(B12&gt;=F12,(SUM($F$2:F12)),IF(B13&lt;0,(G11+F12+B13),(G11+F12)))</f>
        <v>66000</v>
      </c>
      <c r="H12" s="1">
        <f t="shared" si="5"/>
        <v>6000</v>
      </c>
      <c r="I12" s="1">
        <f t="shared" si="6"/>
        <v>135987.78575408284</v>
      </c>
      <c r="J12" s="44">
        <f>G26</f>
        <v>150000</v>
      </c>
      <c r="K12" s="45"/>
    </row>
    <row r="13" spans="1:11" ht="15.75" customHeight="1" thickBot="1" x14ac:dyDescent="0.45">
      <c r="A13">
        <v>12</v>
      </c>
      <c r="B13" s="1">
        <f t="shared" si="1"/>
        <v>73027.297184246141</v>
      </c>
      <c r="C13" s="2">
        <f t="shared" si="2"/>
        <v>0.04</v>
      </c>
      <c r="D13" s="2">
        <f t="shared" si="3"/>
        <v>0.06</v>
      </c>
      <c r="E13" s="2">
        <f t="shared" si="4"/>
        <v>0.04</v>
      </c>
      <c r="F13" s="1">
        <f t="shared" si="0"/>
        <v>6000</v>
      </c>
      <c r="G13" s="1">
        <f>IF(B13&gt;=F13,(SUM($F$2:F13)),IF(B14&lt;0,(G12+F13+B14),(G12+F13)))</f>
        <v>72000</v>
      </c>
      <c r="H13" s="1">
        <f t="shared" si="5"/>
        <v>6000</v>
      </c>
      <c r="I13" s="1">
        <f t="shared" si="6"/>
        <v>139027.29718424613</v>
      </c>
      <c r="J13" s="46"/>
      <c r="K13" s="47"/>
    </row>
    <row r="14" spans="1:11" x14ac:dyDescent="0.4">
      <c r="A14">
        <v>13</v>
      </c>
      <c r="B14" s="1">
        <f t="shared" si="1"/>
        <v>69948.389071615995</v>
      </c>
      <c r="C14" s="2">
        <f t="shared" si="2"/>
        <v>0.04</v>
      </c>
      <c r="D14" s="2">
        <f t="shared" si="3"/>
        <v>0.06</v>
      </c>
      <c r="E14" s="2">
        <f t="shared" si="4"/>
        <v>0.04</v>
      </c>
      <c r="F14" s="1">
        <f t="shared" si="0"/>
        <v>6000</v>
      </c>
      <c r="G14" s="1">
        <f>IF(B14&gt;=F14,(SUM($F$2:F14)),IF(B15&lt;0,(G13+F14+B15),(G13+F14)))</f>
        <v>78000</v>
      </c>
      <c r="H14" s="1">
        <f t="shared" si="5"/>
        <v>6000</v>
      </c>
      <c r="I14" s="1">
        <f t="shared" si="6"/>
        <v>141948.38907161599</v>
      </c>
    </row>
    <row r="15" spans="1:11" x14ac:dyDescent="0.4">
      <c r="A15">
        <v>14</v>
      </c>
      <c r="B15" s="1">
        <f t="shared" si="1"/>
        <v>66746.324634480639</v>
      </c>
      <c r="C15" s="2">
        <f t="shared" si="2"/>
        <v>0.04</v>
      </c>
      <c r="D15" s="2">
        <f t="shared" si="3"/>
        <v>0.06</v>
      </c>
      <c r="E15" s="2">
        <f t="shared" si="4"/>
        <v>0.04</v>
      </c>
      <c r="F15" s="1">
        <f t="shared" si="0"/>
        <v>6000</v>
      </c>
      <c r="G15" s="1">
        <f>IF(B15&gt;=F15,(SUM($F$2:F15)),IF(B16&lt;0,(G14+F15+B16),(G14+F15)))</f>
        <v>84000</v>
      </c>
      <c r="H15" s="1">
        <f t="shared" si="5"/>
        <v>6000</v>
      </c>
      <c r="I15" s="1">
        <f t="shared" si="6"/>
        <v>144746.32463448064</v>
      </c>
    </row>
    <row r="16" spans="1:11" ht="15" thickBot="1" x14ac:dyDescent="0.45">
      <c r="A16" s="5">
        <v>15</v>
      </c>
      <c r="B16" s="6">
        <f t="shared" si="1"/>
        <v>63416.177619859867</v>
      </c>
      <c r="C16" s="7">
        <f t="shared" si="2"/>
        <v>0.04</v>
      </c>
      <c r="D16" s="7">
        <f t="shared" si="3"/>
        <v>0.06</v>
      </c>
      <c r="E16" s="7">
        <f t="shared" si="4"/>
        <v>0.04</v>
      </c>
      <c r="F16" s="6">
        <f t="shared" si="0"/>
        <v>6000</v>
      </c>
      <c r="G16" s="6">
        <f>IF(B16&gt;=F16,(SUM($F$2:F16)),IF(B17&lt;0,(G15+F16+B17),(G15+F16)))</f>
        <v>90000</v>
      </c>
      <c r="H16" s="1">
        <f t="shared" si="5"/>
        <v>6000</v>
      </c>
      <c r="I16" s="1">
        <f t="shared" si="6"/>
        <v>147416.17761985987</v>
      </c>
    </row>
    <row r="17" spans="1:11" x14ac:dyDescent="0.4">
      <c r="A17">
        <v>16</v>
      </c>
      <c r="B17" s="1">
        <f t="shared" si="1"/>
        <v>59952.82472465426</v>
      </c>
      <c r="C17" s="2">
        <f t="shared" si="2"/>
        <v>0.04</v>
      </c>
      <c r="D17" s="2">
        <f t="shared" si="3"/>
        <v>0.06</v>
      </c>
      <c r="E17" s="2">
        <f t="shared" si="4"/>
        <v>0.04</v>
      </c>
      <c r="F17" s="1">
        <f t="shared" si="0"/>
        <v>6000</v>
      </c>
      <c r="G17" s="1">
        <f>IF(B17&gt;=F17,(SUM($F$2:F17)),IF(B18&lt;0,(G16+F17+B18),(G16+F17)))</f>
        <v>96000</v>
      </c>
      <c r="H17" s="1">
        <f t="shared" si="5"/>
        <v>6000</v>
      </c>
      <c r="I17" s="1">
        <f t="shared" si="6"/>
        <v>149952.82472465426</v>
      </c>
      <c r="J17" s="42" t="s">
        <v>8</v>
      </c>
      <c r="K17" s="43"/>
    </row>
    <row r="18" spans="1:11" ht="15" customHeight="1" x14ac:dyDescent="0.4">
      <c r="A18">
        <v>17</v>
      </c>
      <c r="B18" s="1">
        <f t="shared" si="1"/>
        <v>56350.937713640429</v>
      </c>
      <c r="C18" s="2">
        <f t="shared" si="2"/>
        <v>0.04</v>
      </c>
      <c r="D18" s="2">
        <f t="shared" si="3"/>
        <v>0.06</v>
      </c>
      <c r="E18" s="2">
        <f t="shared" si="4"/>
        <v>0.04</v>
      </c>
      <c r="F18" s="1">
        <f t="shared" si="0"/>
        <v>6000</v>
      </c>
      <c r="G18" s="1">
        <f>IF(B18&gt;=F18,(SUM($F$2:F18)),IF(B19&lt;0,(G17+F18+B19),(G17+F18)))</f>
        <v>102000</v>
      </c>
      <c r="H18" s="1">
        <f t="shared" si="5"/>
        <v>6000</v>
      </c>
      <c r="I18" s="1">
        <f t="shared" si="6"/>
        <v>152350.93771364042</v>
      </c>
      <c r="J18" s="44">
        <f>G31</f>
        <v>172067.4274025223</v>
      </c>
      <c r="K18" s="45"/>
    </row>
    <row r="19" spans="1:11" ht="15.75" customHeight="1" thickBot="1" x14ac:dyDescent="0.45">
      <c r="A19">
        <v>18</v>
      </c>
      <c r="B19" s="1">
        <f t="shared" si="1"/>
        <v>52604.975222186047</v>
      </c>
      <c r="C19" s="2">
        <f t="shared" si="2"/>
        <v>0.04</v>
      </c>
      <c r="D19" s="2">
        <f t="shared" si="3"/>
        <v>0.06</v>
      </c>
      <c r="E19" s="2">
        <f t="shared" si="4"/>
        <v>0.04</v>
      </c>
      <c r="F19" s="1">
        <f t="shared" si="0"/>
        <v>6000</v>
      </c>
      <c r="G19" s="1">
        <f>IF(B19&gt;=F19,(SUM($F$2:F19)),IF(B20&lt;0,(G18+F19+B20),(G18+F19)))</f>
        <v>108000</v>
      </c>
      <c r="H19" s="1">
        <f t="shared" si="5"/>
        <v>6000</v>
      </c>
      <c r="I19" s="1">
        <f t="shared" si="6"/>
        <v>154604.97522218604</v>
      </c>
      <c r="J19" s="46"/>
      <c r="K19" s="47"/>
    </row>
    <row r="20" spans="1:11" x14ac:dyDescent="0.4">
      <c r="A20">
        <v>19</v>
      </c>
      <c r="B20" s="1">
        <f t="shared" si="1"/>
        <v>48709.174231073492</v>
      </c>
      <c r="C20" s="2">
        <f t="shared" si="2"/>
        <v>0.04</v>
      </c>
      <c r="D20" s="2">
        <f t="shared" si="3"/>
        <v>0.06</v>
      </c>
      <c r="E20" s="2">
        <f t="shared" si="4"/>
        <v>0.04</v>
      </c>
      <c r="F20" s="1">
        <f t="shared" si="0"/>
        <v>6000</v>
      </c>
      <c r="G20" s="1">
        <f>IF(B20&gt;=F20,(SUM($F$2:F20)),IF(B21&lt;0,(G19+F20+B21),(G19+F20)))</f>
        <v>114000</v>
      </c>
      <c r="H20" s="1">
        <f t="shared" si="5"/>
        <v>6000</v>
      </c>
      <c r="I20" s="1">
        <f t="shared" si="6"/>
        <v>156709.1742310735</v>
      </c>
    </row>
    <row r="21" spans="1:11" x14ac:dyDescent="0.4">
      <c r="A21" s="5">
        <v>20</v>
      </c>
      <c r="B21" s="6">
        <f t="shared" si="1"/>
        <v>44657.541200316431</v>
      </c>
      <c r="C21" s="7">
        <f t="shared" si="2"/>
        <v>0.04</v>
      </c>
      <c r="D21" s="7">
        <f t="shared" si="3"/>
        <v>0.06</v>
      </c>
      <c r="E21" s="7">
        <f t="shared" si="4"/>
        <v>0.04</v>
      </c>
      <c r="F21" s="6">
        <f t="shared" si="0"/>
        <v>6000</v>
      </c>
      <c r="G21" s="6">
        <f>IF(B21&gt;=F21,(SUM($F$2:F21)),IF(B22&lt;0,(G20+F21+B22),(G20+F21)))</f>
        <v>120000</v>
      </c>
      <c r="H21" s="1">
        <f t="shared" si="5"/>
        <v>6000</v>
      </c>
      <c r="I21" s="1">
        <f t="shared" si="6"/>
        <v>158657.54120031642</v>
      </c>
    </row>
    <row r="22" spans="1:11" x14ac:dyDescent="0.4">
      <c r="A22">
        <v>21</v>
      </c>
      <c r="B22" s="1">
        <f t="shared" si="1"/>
        <v>40443.842848329092</v>
      </c>
      <c r="C22" s="2">
        <f t="shared" si="2"/>
        <v>0.04</v>
      </c>
      <c r="D22" s="2">
        <f t="shared" si="3"/>
        <v>0.06</v>
      </c>
      <c r="E22" s="2">
        <f t="shared" si="4"/>
        <v>0.04</v>
      </c>
      <c r="F22" s="1">
        <f t="shared" si="0"/>
        <v>6000</v>
      </c>
      <c r="G22" s="1">
        <f>IF(B22&gt;=F22,(SUM($F$2:F22)),IF(B23&lt;0,(G21+F22+B23),(G21+F22)))</f>
        <v>126000</v>
      </c>
      <c r="H22" s="1">
        <f t="shared" si="5"/>
        <v>6000</v>
      </c>
      <c r="I22" s="1">
        <f t="shared" si="6"/>
        <v>160443.84284832911</v>
      </c>
    </row>
    <row r="23" spans="1:11" x14ac:dyDescent="0.4">
      <c r="A23">
        <v>22</v>
      </c>
      <c r="B23" s="1">
        <f t="shared" si="1"/>
        <v>36061.596562262253</v>
      </c>
      <c r="C23" s="2">
        <f t="shared" si="2"/>
        <v>0.04</v>
      </c>
      <c r="D23" s="2">
        <f t="shared" si="3"/>
        <v>0.06</v>
      </c>
      <c r="E23" s="2">
        <f t="shared" si="4"/>
        <v>0.04</v>
      </c>
      <c r="F23" s="1">
        <f t="shared" si="0"/>
        <v>6000</v>
      </c>
      <c r="G23" s="1">
        <f>IF(B23&gt;=F23,(SUM($F$2:F23)),IF(B24&lt;0,(G22+F23+B24),(G22+F23)))</f>
        <v>132000</v>
      </c>
      <c r="H23" s="1">
        <f t="shared" si="5"/>
        <v>6000</v>
      </c>
      <c r="I23" s="1">
        <f t="shared" si="6"/>
        <v>162061.59656226225</v>
      </c>
    </row>
    <row r="24" spans="1:11" x14ac:dyDescent="0.4">
      <c r="A24">
        <v>23</v>
      </c>
      <c r="B24" s="1">
        <f t="shared" si="1"/>
        <v>31504.060424752744</v>
      </c>
      <c r="C24" s="2">
        <f t="shared" si="2"/>
        <v>0.04</v>
      </c>
      <c r="D24" s="2">
        <f t="shared" si="3"/>
        <v>0.06</v>
      </c>
      <c r="E24" s="2">
        <f t="shared" si="4"/>
        <v>0.04</v>
      </c>
      <c r="F24" s="1">
        <f t="shared" si="0"/>
        <v>6000</v>
      </c>
      <c r="G24" s="1">
        <f>IF(B24&gt;=F24,(SUM($F$2:F24)),IF(B25&lt;0,(G23+F24+B25),(G23+F24)))</f>
        <v>138000</v>
      </c>
      <c r="H24" s="1">
        <f t="shared" si="5"/>
        <v>6000</v>
      </c>
      <c r="I24" s="1">
        <f t="shared" si="6"/>
        <v>163504.06042475274</v>
      </c>
    </row>
    <row r="25" spans="1:11" x14ac:dyDescent="0.4">
      <c r="A25">
        <v>24</v>
      </c>
      <c r="B25" s="1">
        <f t="shared" si="1"/>
        <v>26764.222841742856</v>
      </c>
      <c r="C25" s="2">
        <f t="shared" si="2"/>
        <v>0.04</v>
      </c>
      <c r="D25" s="2">
        <f t="shared" si="3"/>
        <v>0.06</v>
      </c>
      <c r="E25" s="2">
        <f t="shared" si="4"/>
        <v>0.04</v>
      </c>
      <c r="F25" s="1">
        <f t="shared" si="0"/>
        <v>6000</v>
      </c>
      <c r="G25" s="1">
        <f>IF(B25&gt;=F25,(SUM($F$2:F25)),IF(B26&lt;0,(G24+F25+B26),(G24+F25)))</f>
        <v>144000</v>
      </c>
      <c r="H25" s="1">
        <f t="shared" si="5"/>
        <v>6000</v>
      </c>
      <c r="I25" s="1">
        <f t="shared" si="6"/>
        <v>164764.22284174286</v>
      </c>
      <c r="J25" s="1"/>
    </row>
    <row r="26" spans="1:11" x14ac:dyDescent="0.4">
      <c r="A26" s="5">
        <v>25</v>
      </c>
      <c r="B26" s="6">
        <f t="shared" si="1"/>
        <v>21834.791755412571</v>
      </c>
      <c r="C26" s="7">
        <f t="shared" si="2"/>
        <v>0.04</v>
      </c>
      <c r="D26" s="7">
        <f t="shared" si="3"/>
        <v>0.06</v>
      </c>
      <c r="E26" s="7">
        <f t="shared" si="4"/>
        <v>0.04</v>
      </c>
      <c r="F26" s="6">
        <f t="shared" si="0"/>
        <v>6000</v>
      </c>
      <c r="G26" s="6">
        <f>IF(B26&gt;=F26,(SUM($F$2:F26)),IF(B27&lt;0,(G25+F26+B27),(G25+F26)))</f>
        <v>150000</v>
      </c>
      <c r="H26" s="1">
        <f t="shared" si="5"/>
        <v>6000</v>
      </c>
      <c r="I26" s="1">
        <f t="shared" si="6"/>
        <v>165834.79175541256</v>
      </c>
      <c r="J26" s="1"/>
    </row>
    <row r="27" spans="1:11" x14ac:dyDescent="0.4">
      <c r="A27">
        <v>26</v>
      </c>
      <c r="B27" s="1">
        <f t="shared" si="1"/>
        <v>16708.183425629075</v>
      </c>
      <c r="C27" s="2">
        <f t="shared" si="2"/>
        <v>0.04</v>
      </c>
      <c r="D27" s="2">
        <f t="shared" si="3"/>
        <v>0.06</v>
      </c>
      <c r="E27" s="2">
        <f t="shared" si="4"/>
        <v>0.04</v>
      </c>
      <c r="F27" s="1">
        <f t="shared" si="0"/>
        <v>6000</v>
      </c>
      <c r="G27" s="1">
        <f>IF(B27&gt;=F27,(SUM($F$2:F27)),IF(B28&lt;0,(G26+F27+B28),(G26+F27)))</f>
        <v>156000</v>
      </c>
      <c r="H27" s="1">
        <f t="shared" si="5"/>
        <v>6000</v>
      </c>
      <c r="I27" s="1">
        <f t="shared" si="6"/>
        <v>166708.18342562907</v>
      </c>
    </row>
    <row r="28" spans="1:11" x14ac:dyDescent="0.4">
      <c r="A28">
        <v>27</v>
      </c>
      <c r="B28" s="1">
        <f t="shared" si="1"/>
        <v>11376.510762654238</v>
      </c>
      <c r="C28" s="2">
        <f t="shared" si="2"/>
        <v>0.04</v>
      </c>
      <c r="D28" s="2">
        <f t="shared" si="3"/>
        <v>0.06</v>
      </c>
      <c r="E28" s="2">
        <f t="shared" si="4"/>
        <v>0.04</v>
      </c>
      <c r="F28" s="1">
        <f t="shared" si="0"/>
        <v>6000</v>
      </c>
      <c r="G28" s="1">
        <f>IF(B28&gt;=F28,(SUM($F$2:F28)),IF(B29&lt;0,(G27+F28+B29),(G27+F28)))</f>
        <v>162000</v>
      </c>
      <c r="H28" s="1">
        <f t="shared" si="5"/>
        <v>6000</v>
      </c>
      <c r="I28" s="1">
        <f t="shared" si="6"/>
        <v>167376.51076265424</v>
      </c>
    </row>
    <row r="29" spans="1:11" x14ac:dyDescent="0.4">
      <c r="A29">
        <v>28</v>
      </c>
      <c r="B29" s="1">
        <f t="shared" si="1"/>
        <v>5831.5711931604073</v>
      </c>
      <c r="C29" s="2">
        <f t="shared" si="2"/>
        <v>0.04</v>
      </c>
      <c r="D29" s="2">
        <f t="shared" si="3"/>
        <v>0.06</v>
      </c>
      <c r="E29" s="2">
        <f t="shared" si="4"/>
        <v>0.04</v>
      </c>
      <c r="F29" s="1">
        <f t="shared" si="0"/>
        <v>6000</v>
      </c>
      <c r="G29" s="1">
        <f>IF(B29&gt;=F29,(SUM($F$2:F29)),IF(B30&lt;0,(G28+F29+B30),(G28+F29)))</f>
        <v>168000</v>
      </c>
      <c r="H29" s="1">
        <f t="shared" si="5"/>
        <v>6000</v>
      </c>
      <c r="I29" s="1">
        <f t="shared" si="6"/>
        <v>167831.5711931604</v>
      </c>
    </row>
    <row r="30" spans="1:11" x14ac:dyDescent="0.4">
      <c r="A30">
        <v>29</v>
      </c>
      <c r="B30" s="1">
        <f t="shared" si="1"/>
        <v>64.834040886823459</v>
      </c>
      <c r="C30" s="2">
        <f t="shared" si="2"/>
        <v>0.04</v>
      </c>
      <c r="D30" s="2">
        <f t="shared" si="3"/>
        <v>0.06</v>
      </c>
      <c r="E30" s="2">
        <f t="shared" si="4"/>
        <v>0.04</v>
      </c>
      <c r="F30" s="1">
        <f t="shared" si="0"/>
        <v>6000</v>
      </c>
      <c r="G30" s="1">
        <f>IF(B30&gt;=F30,(SUM($F$2:F30)),IF(B31&lt;0,(G29+F30+B31),(G29+F30)))</f>
        <v>168067.4274025223</v>
      </c>
      <c r="H30" s="1">
        <f t="shared" si="5"/>
        <v>67.427402522298507</v>
      </c>
      <c r="I30" s="1">
        <f t="shared" si="6"/>
        <v>168064.83404088681</v>
      </c>
    </row>
    <row r="31" spans="1:11" x14ac:dyDescent="0.4">
      <c r="A31" s="5">
        <v>30</v>
      </c>
      <c r="B31" s="6">
        <f t="shared" si="1"/>
        <v>-5932.5725974777033</v>
      </c>
      <c r="C31" s="7">
        <f t="shared" si="2"/>
        <v>0.04</v>
      </c>
      <c r="D31" s="7">
        <f t="shared" si="3"/>
        <v>0.06</v>
      </c>
      <c r="E31" s="7">
        <f t="shared" si="4"/>
        <v>0.04</v>
      </c>
      <c r="F31" s="6">
        <f t="shared" si="0"/>
        <v>4000</v>
      </c>
      <c r="G31" s="6">
        <f>IF(B31&gt;=F31,(SUM($F$2:F31)),IF(B32&lt;0,(G30+F31+B32),(G30+F31)))</f>
        <v>172067.4274025223</v>
      </c>
      <c r="H31" s="1">
        <f t="shared" si="5"/>
        <v>4000</v>
      </c>
      <c r="I31" s="1">
        <f t="shared" si="6"/>
        <v>162134.8548050446</v>
      </c>
      <c r="J31" s="1"/>
    </row>
    <row r="32" spans="1:11" x14ac:dyDescent="0.4">
      <c r="A32">
        <v>31</v>
      </c>
      <c r="B32" s="1">
        <f t="shared" si="1"/>
        <v>0</v>
      </c>
      <c r="C32" s="2">
        <f t="shared" si="2"/>
        <v>0.04</v>
      </c>
      <c r="D32" s="2">
        <f t="shared" si="3"/>
        <v>0.06</v>
      </c>
      <c r="E32" s="2">
        <f t="shared" si="4"/>
        <v>0.04</v>
      </c>
      <c r="F32" s="1">
        <f t="shared" si="0"/>
        <v>4000</v>
      </c>
      <c r="G32" s="1">
        <f>IF(B32&gt;=F32,(SUM($F$2:F32)),IF(B33&lt;0,(G31+F32+B33),(G31+F32)))</f>
        <v>176067.4274025223</v>
      </c>
      <c r="H32" s="1">
        <f t="shared" si="5"/>
        <v>4000</v>
      </c>
      <c r="I32" s="1">
        <f t="shared" si="6"/>
        <v>172067.4274025223</v>
      </c>
    </row>
    <row r="33" spans="1:9" x14ac:dyDescent="0.4">
      <c r="A33">
        <v>32</v>
      </c>
      <c r="B33" s="1">
        <f t="shared" si="1"/>
        <v>0</v>
      </c>
      <c r="C33" s="2">
        <f t="shared" si="2"/>
        <v>0.04</v>
      </c>
      <c r="D33" s="2">
        <f t="shared" si="3"/>
        <v>0.06</v>
      </c>
      <c r="E33" s="2">
        <f t="shared" si="4"/>
        <v>0.04</v>
      </c>
      <c r="F33" s="1">
        <f t="shared" si="0"/>
        <v>4000</v>
      </c>
      <c r="G33" s="1">
        <f>IF(B33&gt;=F33,(SUM($F$2:F33)),IF(B34&lt;0,(G32+F33+B34),(G32+F33)))</f>
        <v>180067.4274025223</v>
      </c>
      <c r="H33" s="1">
        <f t="shared" si="5"/>
        <v>4000</v>
      </c>
      <c r="I33" s="1">
        <f t="shared" si="6"/>
        <v>176067.4274025223</v>
      </c>
    </row>
    <row r="34" spans="1:9" x14ac:dyDescent="0.4">
      <c r="A34">
        <v>33</v>
      </c>
      <c r="B34" s="1">
        <f t="shared" si="1"/>
        <v>0</v>
      </c>
      <c r="C34" s="2">
        <f t="shared" si="2"/>
        <v>0.04</v>
      </c>
      <c r="D34" s="2">
        <f t="shared" si="3"/>
        <v>0.06</v>
      </c>
      <c r="E34" s="2">
        <f t="shared" si="4"/>
        <v>0.04</v>
      </c>
      <c r="F34" s="1">
        <f t="shared" si="0"/>
        <v>4000</v>
      </c>
      <c r="G34" s="1">
        <f>IF(B34&gt;=F34,(SUM($F$2:F34)),IF(B35&lt;0,(G33+F34+B35),(G33+F34)))</f>
        <v>184067.4274025223</v>
      </c>
      <c r="H34" s="1">
        <f t="shared" si="5"/>
        <v>4000</v>
      </c>
      <c r="I34" s="1">
        <f t="shared" si="6"/>
        <v>180067.4274025223</v>
      </c>
    </row>
    <row r="35" spans="1:9" x14ac:dyDescent="0.4">
      <c r="A35">
        <v>34</v>
      </c>
      <c r="B35" s="1">
        <f t="shared" si="1"/>
        <v>0</v>
      </c>
      <c r="C35" s="2">
        <f t="shared" si="2"/>
        <v>0.04</v>
      </c>
      <c r="D35" s="2">
        <f t="shared" si="3"/>
        <v>0.06</v>
      </c>
      <c r="E35" s="2">
        <f t="shared" si="4"/>
        <v>0.04</v>
      </c>
      <c r="F35" s="1">
        <f t="shared" si="0"/>
        <v>4000</v>
      </c>
      <c r="G35" s="1">
        <f>IF(B35&gt;=F35,(SUM($F$2:F35)),IF(B36&lt;0,(G34+F35+B36),(G34+F35)))</f>
        <v>188067.4274025223</v>
      </c>
      <c r="H35" s="1">
        <f t="shared" si="5"/>
        <v>4000</v>
      </c>
      <c r="I35" s="1">
        <f t="shared" si="6"/>
        <v>184067.4274025223</v>
      </c>
    </row>
    <row r="36" spans="1:9" x14ac:dyDescent="0.4">
      <c r="A36" s="5">
        <v>35</v>
      </c>
      <c r="B36" s="6">
        <f t="shared" si="1"/>
        <v>0</v>
      </c>
      <c r="C36" s="7">
        <f t="shared" si="2"/>
        <v>0.04</v>
      </c>
      <c r="D36" s="7">
        <f t="shared" si="3"/>
        <v>0.06</v>
      </c>
      <c r="E36" s="7">
        <f t="shared" si="4"/>
        <v>0.04</v>
      </c>
      <c r="F36" s="6">
        <f t="shared" si="0"/>
        <v>4000</v>
      </c>
      <c r="G36" s="6">
        <f>IF(B36&gt;=F36,(SUM($F$2:F36)),IF(B37&lt;0,(G35+F36+B37),(G35+F36)))</f>
        <v>192067.4274025223</v>
      </c>
      <c r="H36" s="1">
        <f t="shared" si="5"/>
        <v>4000</v>
      </c>
      <c r="I36" s="1">
        <f t="shared" si="6"/>
        <v>188067.4274025223</v>
      </c>
    </row>
    <row r="37" spans="1:9" x14ac:dyDescent="0.4">
      <c r="A37" s="9">
        <v>36</v>
      </c>
      <c r="B37" s="10">
        <f t="shared" ref="B37:B42" si="7">IF(B36&gt;0, ((B36*(1+C36))-F36), 0)</f>
        <v>0</v>
      </c>
      <c r="C37" s="11">
        <f t="shared" ref="C37:C41" si="8">C36</f>
        <v>0.04</v>
      </c>
      <c r="D37" s="11">
        <f t="shared" ref="D37:D41" si="9">D36</f>
        <v>0.06</v>
      </c>
      <c r="E37" s="11">
        <f t="shared" ref="E37:E41" si="10">E36</f>
        <v>0.04</v>
      </c>
      <c r="F37" s="10">
        <f t="shared" ref="F37:F41" si="11">IF(B37&gt;0, $B$2*D37, $B$2*E37)</f>
        <v>4000</v>
      </c>
      <c r="G37" s="10">
        <f>IF(B37&gt;=F37,(SUM($F$2:F37)),IF(B38&lt;0,(G36+F37+B38),(G36+F37)))</f>
        <v>196067.4274025223</v>
      </c>
      <c r="H37" s="1">
        <f t="shared" si="5"/>
        <v>4000</v>
      </c>
      <c r="I37" s="1">
        <f t="shared" ref="I37:I41" si="12">G36+B37</f>
        <v>192067.4274025223</v>
      </c>
    </row>
    <row r="38" spans="1:9" x14ac:dyDescent="0.4">
      <c r="A38" s="9">
        <v>37</v>
      </c>
      <c r="B38" s="10">
        <f t="shared" si="7"/>
        <v>0</v>
      </c>
      <c r="C38" s="11">
        <f t="shared" si="8"/>
        <v>0.04</v>
      </c>
      <c r="D38" s="11">
        <f t="shared" si="9"/>
        <v>0.06</v>
      </c>
      <c r="E38" s="11">
        <f t="shared" si="10"/>
        <v>0.04</v>
      </c>
      <c r="F38" s="10">
        <f t="shared" si="11"/>
        <v>4000</v>
      </c>
      <c r="G38" s="10">
        <f>IF(B38&gt;=F38,(SUM($F$2:F38)),IF(B39&lt;0,(G37+F38+B39),(G37+F38)))</f>
        <v>200067.4274025223</v>
      </c>
      <c r="H38" s="1">
        <f t="shared" si="5"/>
        <v>4000</v>
      </c>
      <c r="I38" s="1">
        <f t="shared" si="12"/>
        <v>196067.4274025223</v>
      </c>
    </row>
    <row r="39" spans="1:9" x14ac:dyDescent="0.4">
      <c r="A39" s="9">
        <v>38</v>
      </c>
      <c r="B39" s="10">
        <f t="shared" si="7"/>
        <v>0</v>
      </c>
      <c r="C39" s="11">
        <f t="shared" si="8"/>
        <v>0.04</v>
      </c>
      <c r="D39" s="11">
        <f t="shared" si="9"/>
        <v>0.06</v>
      </c>
      <c r="E39" s="11">
        <f t="shared" si="10"/>
        <v>0.04</v>
      </c>
      <c r="F39" s="10">
        <f t="shared" si="11"/>
        <v>4000</v>
      </c>
      <c r="G39" s="10">
        <f>IF(B39&gt;=F39,(SUM($F$2:F39)),IF(B40&lt;0,(G38+F39+B40),(G38+F39)))</f>
        <v>204067.4274025223</v>
      </c>
      <c r="H39" s="1">
        <f t="shared" si="5"/>
        <v>4000</v>
      </c>
      <c r="I39" s="1">
        <f t="shared" si="12"/>
        <v>200067.4274025223</v>
      </c>
    </row>
    <row r="40" spans="1:9" x14ac:dyDescent="0.4">
      <c r="A40" s="9">
        <v>39</v>
      </c>
      <c r="B40" s="10">
        <f t="shared" si="7"/>
        <v>0</v>
      </c>
      <c r="C40" s="11">
        <f t="shared" si="8"/>
        <v>0.04</v>
      </c>
      <c r="D40" s="11">
        <f t="shared" si="9"/>
        <v>0.06</v>
      </c>
      <c r="E40" s="11">
        <f t="shared" si="10"/>
        <v>0.04</v>
      </c>
      <c r="F40" s="10">
        <f t="shared" si="11"/>
        <v>4000</v>
      </c>
      <c r="G40" s="10">
        <f>IF(B40&gt;=F40,(SUM($F$2:F40)),IF(B41&lt;0,(G39+F40+B41),(G39+F40)))</f>
        <v>208067.4274025223</v>
      </c>
      <c r="H40" s="1">
        <f t="shared" si="5"/>
        <v>4000</v>
      </c>
      <c r="I40" s="1">
        <f t="shared" si="12"/>
        <v>204067.4274025223</v>
      </c>
    </row>
    <row r="41" spans="1:9" x14ac:dyDescent="0.4">
      <c r="A41" s="5">
        <v>40</v>
      </c>
      <c r="B41" s="6">
        <f t="shared" si="7"/>
        <v>0</v>
      </c>
      <c r="C41" s="7">
        <f t="shared" si="8"/>
        <v>0.04</v>
      </c>
      <c r="D41" s="7">
        <f t="shared" si="9"/>
        <v>0.06</v>
      </c>
      <c r="E41" s="7">
        <f t="shared" si="10"/>
        <v>0.04</v>
      </c>
      <c r="F41" s="6">
        <f t="shared" si="11"/>
        <v>4000</v>
      </c>
      <c r="G41" s="6">
        <f>IF(B41&gt;=F41,(SUM($F$2:F41)),IF(B42&lt;0,(G40+F41+B42),(G40+F41)))</f>
        <v>212067.4274025223</v>
      </c>
      <c r="H41" s="1">
        <f t="shared" si="5"/>
        <v>4000</v>
      </c>
      <c r="I41" s="1">
        <f t="shared" si="12"/>
        <v>208067.4274025223</v>
      </c>
    </row>
    <row r="42" spans="1:9" x14ac:dyDescent="0.4">
      <c r="B42" s="6">
        <f t="shared" si="7"/>
        <v>0</v>
      </c>
    </row>
  </sheetData>
  <mergeCells count="4">
    <mergeCell ref="J11:K11"/>
    <mergeCell ref="J12:K13"/>
    <mergeCell ref="J17:K17"/>
    <mergeCell ref="J18:K19"/>
  </mergeCells>
  <conditionalFormatting sqref="B2:B42">
    <cfRule type="cellIs" dxfId="1" priority="1" operator="lessThan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9" zoomScale="115" zoomScaleNormal="115" zoomScalePageLayoutView="115" workbookViewId="0">
      <selection activeCell="B41" sqref="B41:B42"/>
    </sheetView>
  </sheetViews>
  <sheetFormatPr defaultColWidth="8.765625" defaultRowHeight="14.6" x14ac:dyDescent="0.4"/>
  <cols>
    <col min="2" max="2" width="19" bestFit="1" customWidth="1"/>
    <col min="3" max="3" width="12.4609375" bestFit="1" customWidth="1"/>
    <col min="4" max="4" width="10.765625" customWidth="1"/>
    <col min="5" max="5" width="11.765625" customWidth="1"/>
    <col min="6" max="6" width="16" bestFit="1" customWidth="1"/>
    <col min="7" max="7" width="21.4609375" bestFit="1" customWidth="1"/>
    <col min="8" max="8" width="13" customWidth="1"/>
    <col min="9" max="9" width="19.765625" customWidth="1"/>
    <col min="10" max="10" width="11.4609375" customWidth="1"/>
    <col min="11" max="11" width="12.4609375" customWidth="1"/>
    <col min="12" max="12" width="9.15234375" customWidth="1"/>
  </cols>
  <sheetData>
    <row r="1" spans="1:11" s="8" customFormat="1" x14ac:dyDescent="0.4">
      <c r="A1" s="8" t="s">
        <v>5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6</v>
      </c>
      <c r="G1" s="8" t="s">
        <v>4</v>
      </c>
    </row>
    <row r="2" spans="1:11" x14ac:dyDescent="0.4">
      <c r="A2">
        <v>1</v>
      </c>
      <c r="B2" s="3">
        <f>'Income Comparison'!H9</f>
        <v>100000</v>
      </c>
      <c r="C2" s="4">
        <f>'Income Comparison'!I9</f>
        <v>0.04</v>
      </c>
      <c r="D2" s="4">
        <f>'Income Comparison'!J9</f>
        <v>0.05</v>
      </c>
      <c r="E2" s="4">
        <f>'Income Comparison'!K9</f>
        <v>0.05</v>
      </c>
      <c r="F2" s="1">
        <f>IF(B2&gt;0, $B$2*D2, $B$2*E2)</f>
        <v>5000</v>
      </c>
      <c r="G2" s="1">
        <f>IF(B2&gt;=F2,(SUM(F2)),((SUM(F2))-B2))</f>
        <v>5000</v>
      </c>
    </row>
    <row r="3" spans="1:11" x14ac:dyDescent="0.4">
      <c r="A3">
        <v>2</v>
      </c>
      <c r="B3" s="1">
        <f>IF(B2&gt;0, ((B2*(1+C2))-F2), 0)</f>
        <v>99000</v>
      </c>
      <c r="C3" s="2">
        <f>C2</f>
        <v>0.04</v>
      </c>
      <c r="D3" s="2">
        <f>D2</f>
        <v>0.05</v>
      </c>
      <c r="E3" s="2">
        <f>E2</f>
        <v>0.05</v>
      </c>
      <c r="F3" s="1">
        <f t="shared" ref="F3:F36" si="0">IF(B3&gt;0, $B$2*D3, $B$2*E3)</f>
        <v>5000</v>
      </c>
      <c r="G3" s="1">
        <f>IF(B3&gt;=F3,(SUM($F$2:F3)),IF(B4&lt;0,(G2+F3+B4),IF(B4&gt;0,(G2+F3))))</f>
        <v>10000</v>
      </c>
      <c r="H3" s="1">
        <f>G3-G2</f>
        <v>5000</v>
      </c>
      <c r="I3" s="1">
        <f>G2+B3</f>
        <v>104000</v>
      </c>
    </row>
    <row r="4" spans="1:11" x14ac:dyDescent="0.4">
      <c r="A4">
        <v>3</v>
      </c>
      <c r="B4" s="1">
        <f t="shared" ref="B4:B36" si="1">IF(B3&gt;0, ((B3*(1+C3))-F3), 0)</f>
        <v>97960</v>
      </c>
      <c r="C4" s="2">
        <f t="shared" ref="C4:E36" si="2">C3</f>
        <v>0.04</v>
      </c>
      <c r="D4" s="2">
        <f t="shared" si="2"/>
        <v>0.05</v>
      </c>
      <c r="E4" s="2">
        <f t="shared" si="2"/>
        <v>0.05</v>
      </c>
      <c r="F4" s="1">
        <f t="shared" si="0"/>
        <v>5000</v>
      </c>
      <c r="G4" s="1">
        <f>IF(B4&gt;=F4,(SUM($F$2:F4)),IF(B5&lt;0,(G3+F4+B5),(G3+F4)))</f>
        <v>15000</v>
      </c>
      <c r="H4" s="1">
        <f t="shared" ref="H4:H41" si="3">G4-G3</f>
        <v>5000</v>
      </c>
      <c r="I4" s="1">
        <f t="shared" ref="I4:I36" si="4">G3+B4</f>
        <v>107960</v>
      </c>
    </row>
    <row r="5" spans="1:11" x14ac:dyDescent="0.4">
      <c r="A5">
        <v>4</v>
      </c>
      <c r="B5" s="1">
        <f t="shared" si="1"/>
        <v>96878.400000000009</v>
      </c>
      <c r="C5" s="2">
        <f t="shared" si="2"/>
        <v>0.04</v>
      </c>
      <c r="D5" s="2">
        <f t="shared" si="2"/>
        <v>0.05</v>
      </c>
      <c r="E5" s="2">
        <f t="shared" si="2"/>
        <v>0.05</v>
      </c>
      <c r="F5" s="1">
        <f t="shared" si="0"/>
        <v>5000</v>
      </c>
      <c r="G5" s="1">
        <f>IF(B5&gt;=F5,(SUM($F$2:F5)),IF(B6&lt;0,(G4+F5+B6),(G4+F5)))</f>
        <v>20000</v>
      </c>
      <c r="H5" s="1">
        <f t="shared" si="3"/>
        <v>5000</v>
      </c>
      <c r="I5" s="1">
        <f t="shared" si="4"/>
        <v>111878.40000000001</v>
      </c>
    </row>
    <row r="6" spans="1:11" x14ac:dyDescent="0.4">
      <c r="A6" s="5">
        <v>5</v>
      </c>
      <c r="B6" s="6">
        <f t="shared" si="1"/>
        <v>95753.536000000007</v>
      </c>
      <c r="C6" s="7">
        <f t="shared" si="2"/>
        <v>0.04</v>
      </c>
      <c r="D6" s="7">
        <f t="shared" si="2"/>
        <v>0.05</v>
      </c>
      <c r="E6" s="7">
        <f t="shared" si="2"/>
        <v>0.05</v>
      </c>
      <c r="F6" s="6">
        <f t="shared" si="0"/>
        <v>5000</v>
      </c>
      <c r="G6" s="6">
        <f>IF(B6&gt;=F6,(SUM($F$2:F6)),IF(B7&lt;0,(G5+F6+B7),(G5+F6)))</f>
        <v>25000</v>
      </c>
      <c r="H6" s="1">
        <f t="shared" si="3"/>
        <v>5000</v>
      </c>
      <c r="I6" s="1">
        <f t="shared" si="4"/>
        <v>115753.53600000001</v>
      </c>
    </row>
    <row r="7" spans="1:11" x14ac:dyDescent="0.4">
      <c r="A7">
        <v>6</v>
      </c>
      <c r="B7" s="1">
        <f t="shared" si="1"/>
        <v>94583.677440000014</v>
      </c>
      <c r="C7" s="2">
        <f t="shared" si="2"/>
        <v>0.04</v>
      </c>
      <c r="D7" s="2">
        <f t="shared" si="2"/>
        <v>0.05</v>
      </c>
      <c r="E7" s="2">
        <f t="shared" si="2"/>
        <v>0.05</v>
      </c>
      <c r="F7" s="1">
        <f t="shared" si="0"/>
        <v>5000</v>
      </c>
      <c r="G7" s="1">
        <f>IF(B7&gt;=F7,(SUM($F$2:F7)),IF(B8&lt;0,(G6+F7+B8),(G6+F7)))</f>
        <v>30000</v>
      </c>
      <c r="H7" s="1">
        <f t="shared" si="3"/>
        <v>5000</v>
      </c>
      <c r="I7" s="1">
        <f t="shared" si="4"/>
        <v>119583.67744000001</v>
      </c>
    </row>
    <row r="8" spans="1:11" x14ac:dyDescent="0.4">
      <c r="A8">
        <v>7</v>
      </c>
      <c r="B8" s="1">
        <f t="shared" si="1"/>
        <v>93367.024537600024</v>
      </c>
      <c r="C8" s="2">
        <f t="shared" si="2"/>
        <v>0.04</v>
      </c>
      <c r="D8" s="2">
        <f t="shared" si="2"/>
        <v>0.05</v>
      </c>
      <c r="E8" s="2">
        <f t="shared" si="2"/>
        <v>0.05</v>
      </c>
      <c r="F8" s="1">
        <f t="shared" si="0"/>
        <v>5000</v>
      </c>
      <c r="G8" s="1">
        <f>IF(B8&gt;=F8,(SUM($F$2:F8)),IF(B9&lt;0,(G7+F8+B9),(G7+F8)))</f>
        <v>35000</v>
      </c>
      <c r="H8" s="1">
        <f t="shared" si="3"/>
        <v>5000</v>
      </c>
      <c r="I8" s="1">
        <f t="shared" si="4"/>
        <v>123367.02453760002</v>
      </c>
    </row>
    <row r="9" spans="1:11" x14ac:dyDescent="0.4">
      <c r="A9">
        <v>8</v>
      </c>
      <c r="B9" s="1">
        <f t="shared" si="1"/>
        <v>92101.705519104027</v>
      </c>
      <c r="C9" s="2">
        <f t="shared" si="2"/>
        <v>0.04</v>
      </c>
      <c r="D9" s="2">
        <f t="shared" si="2"/>
        <v>0.05</v>
      </c>
      <c r="E9" s="2">
        <f t="shared" si="2"/>
        <v>0.05</v>
      </c>
      <c r="F9" s="1">
        <f t="shared" si="0"/>
        <v>5000</v>
      </c>
      <c r="G9" s="1">
        <f>IF(B9&gt;=F9,(SUM($F$2:F9)),IF(B10&lt;0,(G8+F9+B10),(G8+F9)))</f>
        <v>40000</v>
      </c>
      <c r="H9" s="1">
        <f t="shared" si="3"/>
        <v>5000</v>
      </c>
      <c r="I9" s="1">
        <f t="shared" si="4"/>
        <v>127101.70551910403</v>
      </c>
    </row>
    <row r="10" spans="1:11" ht="15" thickBot="1" x14ac:dyDescent="0.45">
      <c r="A10">
        <v>9</v>
      </c>
      <c r="B10" s="1">
        <f t="shared" si="1"/>
        <v>90785.773739868193</v>
      </c>
      <c r="C10" s="2">
        <f t="shared" si="2"/>
        <v>0.04</v>
      </c>
      <c r="D10" s="2">
        <f t="shared" si="2"/>
        <v>0.05</v>
      </c>
      <c r="E10" s="2">
        <f t="shared" si="2"/>
        <v>0.05</v>
      </c>
      <c r="F10" s="1">
        <f t="shared" si="0"/>
        <v>5000</v>
      </c>
      <c r="G10" s="1">
        <f>IF(B10&gt;=F10,(SUM($F$2:F10)),IF(B11&lt;0,(G9+F10+B11),(G9+F10)))</f>
        <v>45000</v>
      </c>
      <c r="H10" s="1">
        <f t="shared" si="3"/>
        <v>5000</v>
      </c>
      <c r="I10" s="1">
        <f t="shared" si="4"/>
        <v>130785.77373986819</v>
      </c>
    </row>
    <row r="11" spans="1:11" x14ac:dyDescent="0.4">
      <c r="A11" s="5">
        <v>10</v>
      </c>
      <c r="B11" s="6">
        <f t="shared" si="1"/>
        <v>89417.204689462931</v>
      </c>
      <c r="C11" s="7">
        <f t="shared" si="2"/>
        <v>0.04</v>
      </c>
      <c r="D11" s="7">
        <f t="shared" si="2"/>
        <v>0.05</v>
      </c>
      <c r="E11" s="7">
        <f t="shared" si="2"/>
        <v>0.05</v>
      </c>
      <c r="F11" s="6">
        <f t="shared" si="0"/>
        <v>5000</v>
      </c>
      <c r="G11" s="6">
        <f>IF(B11&gt;=F11,(SUM($F$2:F11)),IF(B12&lt;0,(G10+F11+B12),(G10+F11)))</f>
        <v>50000</v>
      </c>
      <c r="H11" s="1">
        <f t="shared" si="3"/>
        <v>5000</v>
      </c>
      <c r="I11" s="1">
        <f t="shared" si="4"/>
        <v>134417.20468946293</v>
      </c>
      <c r="J11" s="42" t="s">
        <v>7</v>
      </c>
      <c r="K11" s="43"/>
    </row>
    <row r="12" spans="1:11" ht="15" customHeight="1" x14ac:dyDescent="0.4">
      <c r="A12">
        <v>11</v>
      </c>
      <c r="B12" s="1">
        <f t="shared" si="1"/>
        <v>87993.89287704145</v>
      </c>
      <c r="C12" s="2">
        <f t="shared" si="2"/>
        <v>0.04</v>
      </c>
      <c r="D12" s="2">
        <f t="shared" si="2"/>
        <v>0.05</v>
      </c>
      <c r="E12" s="2">
        <f t="shared" si="2"/>
        <v>0.05</v>
      </c>
      <c r="F12" s="1">
        <f t="shared" si="0"/>
        <v>5000</v>
      </c>
      <c r="G12" s="1">
        <f>IF(B12&gt;=F12,(SUM($F$2:F12)),IF(B13&lt;0,(G11+F12+B13),(G11+F12)))</f>
        <v>55000</v>
      </c>
      <c r="H12" s="1">
        <f t="shared" si="3"/>
        <v>5000</v>
      </c>
      <c r="I12" s="1">
        <f t="shared" si="4"/>
        <v>137993.89287704145</v>
      </c>
      <c r="J12" s="44">
        <f>G26</f>
        <v>125000</v>
      </c>
      <c r="K12" s="45"/>
    </row>
    <row r="13" spans="1:11" ht="15.75" customHeight="1" thickBot="1" x14ac:dyDescent="0.45">
      <c r="A13">
        <v>12</v>
      </c>
      <c r="B13" s="1">
        <f t="shared" si="1"/>
        <v>86513.648592123107</v>
      </c>
      <c r="C13" s="2">
        <f t="shared" si="2"/>
        <v>0.04</v>
      </c>
      <c r="D13" s="2">
        <f t="shared" si="2"/>
        <v>0.05</v>
      </c>
      <c r="E13" s="2">
        <f t="shared" si="2"/>
        <v>0.05</v>
      </c>
      <c r="F13" s="1">
        <f t="shared" si="0"/>
        <v>5000</v>
      </c>
      <c r="G13" s="1">
        <f>IF(B13&gt;=F13,(SUM($F$2:F13)),IF(B14&lt;0,(G12+F13+B14),(G12+F13)))</f>
        <v>60000</v>
      </c>
      <c r="H13" s="1">
        <f t="shared" si="3"/>
        <v>5000</v>
      </c>
      <c r="I13" s="1">
        <f t="shared" si="4"/>
        <v>141513.64859212312</v>
      </c>
      <c r="J13" s="46"/>
      <c r="K13" s="47"/>
    </row>
    <row r="14" spans="1:11" x14ac:dyDescent="0.4">
      <c r="A14">
        <v>13</v>
      </c>
      <c r="B14" s="1">
        <f t="shared" si="1"/>
        <v>84974.194535808041</v>
      </c>
      <c r="C14" s="2">
        <f t="shared" si="2"/>
        <v>0.04</v>
      </c>
      <c r="D14" s="2">
        <f t="shared" si="2"/>
        <v>0.05</v>
      </c>
      <c r="E14" s="2">
        <f t="shared" si="2"/>
        <v>0.05</v>
      </c>
      <c r="F14" s="1">
        <f t="shared" si="0"/>
        <v>5000</v>
      </c>
      <c r="G14" s="1">
        <f>IF(B14&gt;=F14,(SUM($F$2:F14)),IF(B15&lt;0,(G13+F14+B15),(G13+F14)))</f>
        <v>65000</v>
      </c>
      <c r="H14" s="1">
        <f t="shared" si="3"/>
        <v>5000</v>
      </c>
      <c r="I14" s="1">
        <f t="shared" si="4"/>
        <v>144974.19453580806</v>
      </c>
    </row>
    <row r="15" spans="1:11" x14ac:dyDescent="0.4">
      <c r="A15">
        <v>14</v>
      </c>
      <c r="B15" s="1">
        <f t="shared" si="1"/>
        <v>83373.162317240363</v>
      </c>
      <c r="C15" s="2">
        <f t="shared" si="2"/>
        <v>0.04</v>
      </c>
      <c r="D15" s="2">
        <f t="shared" si="2"/>
        <v>0.05</v>
      </c>
      <c r="E15" s="2">
        <f t="shared" si="2"/>
        <v>0.05</v>
      </c>
      <c r="F15" s="1">
        <f t="shared" si="0"/>
        <v>5000</v>
      </c>
      <c r="G15" s="1">
        <f>IF(B15&gt;=F15,(SUM($F$2:F15)),IF(B16&lt;0,(G14+F15+B16),(G14+F15)))</f>
        <v>70000</v>
      </c>
      <c r="H15" s="1">
        <f t="shared" si="3"/>
        <v>5000</v>
      </c>
      <c r="I15" s="1">
        <f t="shared" si="4"/>
        <v>148373.16231724038</v>
      </c>
    </row>
    <row r="16" spans="1:11" ht="15" thickBot="1" x14ac:dyDescent="0.45">
      <c r="A16" s="5">
        <v>15</v>
      </c>
      <c r="B16" s="6">
        <f t="shared" si="1"/>
        <v>81708.088809929977</v>
      </c>
      <c r="C16" s="7">
        <f t="shared" si="2"/>
        <v>0.04</v>
      </c>
      <c r="D16" s="7">
        <f t="shared" si="2"/>
        <v>0.05</v>
      </c>
      <c r="E16" s="7">
        <f t="shared" si="2"/>
        <v>0.05</v>
      </c>
      <c r="F16" s="6">
        <f t="shared" si="0"/>
        <v>5000</v>
      </c>
      <c r="G16" s="6">
        <f>IF(B16&gt;=F16,(SUM($F$2:F16)),IF(B17&lt;0,(G15+F16+B17),(G15+F16)))</f>
        <v>75000</v>
      </c>
      <c r="H16" s="1">
        <f t="shared" si="3"/>
        <v>5000</v>
      </c>
      <c r="I16" s="1">
        <f t="shared" si="4"/>
        <v>151708.08880992996</v>
      </c>
    </row>
    <row r="17" spans="1:11" x14ac:dyDescent="0.4">
      <c r="A17">
        <v>16</v>
      </c>
      <c r="B17" s="1">
        <f t="shared" si="1"/>
        <v>79976.412362327173</v>
      </c>
      <c r="C17" s="2">
        <f t="shared" si="2"/>
        <v>0.04</v>
      </c>
      <c r="D17" s="2">
        <f t="shared" si="2"/>
        <v>0.05</v>
      </c>
      <c r="E17" s="2">
        <f t="shared" si="2"/>
        <v>0.05</v>
      </c>
      <c r="F17" s="1">
        <f t="shared" si="0"/>
        <v>5000</v>
      </c>
      <c r="G17" s="1">
        <f>IF(B17&gt;=F17,(SUM($F$2:F17)),IF(B18&lt;0,(G16+F17+B18),(G16+F17)))</f>
        <v>80000</v>
      </c>
      <c r="H17" s="1">
        <f t="shared" si="3"/>
        <v>5000</v>
      </c>
      <c r="I17" s="1">
        <f t="shared" si="4"/>
        <v>154976.41236232716</v>
      </c>
      <c r="J17" s="42" t="s">
        <v>8</v>
      </c>
      <c r="K17" s="43"/>
    </row>
    <row r="18" spans="1:11" ht="15" customHeight="1" x14ac:dyDescent="0.4">
      <c r="A18">
        <v>17</v>
      </c>
      <c r="B18" s="1">
        <f t="shared" si="1"/>
        <v>78175.468856820269</v>
      </c>
      <c r="C18" s="2">
        <f t="shared" si="2"/>
        <v>0.04</v>
      </c>
      <c r="D18" s="2">
        <f t="shared" si="2"/>
        <v>0.05</v>
      </c>
      <c r="E18" s="2">
        <f t="shared" si="2"/>
        <v>0.05</v>
      </c>
      <c r="F18" s="1">
        <f t="shared" si="0"/>
        <v>5000</v>
      </c>
      <c r="G18" s="1">
        <f>IF(B18&gt;=F18,(SUM($F$2:F18)),IF(B19&lt;0,(G17+F18+B19),(G17+F18)))</f>
        <v>85000</v>
      </c>
      <c r="H18" s="1">
        <f t="shared" si="3"/>
        <v>5000</v>
      </c>
      <c r="I18" s="1">
        <f t="shared" si="4"/>
        <v>158175.46885682025</v>
      </c>
      <c r="J18" s="44">
        <f>G31</f>
        <v>150000</v>
      </c>
      <c r="K18" s="45"/>
    </row>
    <row r="19" spans="1:11" ht="15.75" customHeight="1" thickBot="1" x14ac:dyDescent="0.45">
      <c r="A19">
        <v>18</v>
      </c>
      <c r="B19" s="1">
        <f t="shared" si="1"/>
        <v>76302.487611093078</v>
      </c>
      <c r="C19" s="2">
        <f t="shared" si="2"/>
        <v>0.04</v>
      </c>
      <c r="D19" s="2">
        <f t="shared" si="2"/>
        <v>0.05</v>
      </c>
      <c r="E19" s="2">
        <f t="shared" si="2"/>
        <v>0.05</v>
      </c>
      <c r="F19" s="1">
        <f t="shared" si="0"/>
        <v>5000</v>
      </c>
      <c r="G19" s="1">
        <f>IF(B19&gt;=F19,(SUM($F$2:F19)),IF(B20&lt;0,(G18+F19+B20),(G18+F19)))</f>
        <v>90000</v>
      </c>
      <c r="H19" s="1">
        <f t="shared" si="3"/>
        <v>5000</v>
      </c>
      <c r="I19" s="1">
        <f t="shared" si="4"/>
        <v>161302.48761109309</v>
      </c>
      <c r="J19" s="46"/>
      <c r="K19" s="47"/>
    </row>
    <row r="20" spans="1:11" x14ac:dyDescent="0.4">
      <c r="A20">
        <v>19</v>
      </c>
      <c r="B20" s="1">
        <f t="shared" si="1"/>
        <v>74354.587115536808</v>
      </c>
      <c r="C20" s="2">
        <f t="shared" si="2"/>
        <v>0.04</v>
      </c>
      <c r="D20" s="2">
        <f t="shared" si="2"/>
        <v>0.05</v>
      </c>
      <c r="E20" s="2">
        <f t="shared" si="2"/>
        <v>0.05</v>
      </c>
      <c r="F20" s="1">
        <f t="shared" si="0"/>
        <v>5000</v>
      </c>
      <c r="G20" s="1">
        <f>IF(B20&gt;=F20,(SUM($F$2:F20)),IF(B21&lt;0,(G19+F20+B21),(G19+F20)))</f>
        <v>95000</v>
      </c>
      <c r="H20" s="1">
        <f t="shared" si="3"/>
        <v>5000</v>
      </c>
      <c r="I20" s="1">
        <f t="shared" si="4"/>
        <v>164354.58711553679</v>
      </c>
    </row>
    <row r="21" spans="1:11" x14ac:dyDescent="0.4">
      <c r="A21" s="5">
        <v>20</v>
      </c>
      <c r="B21" s="6">
        <f t="shared" si="1"/>
        <v>72328.770600158285</v>
      </c>
      <c r="C21" s="7">
        <f t="shared" si="2"/>
        <v>0.04</v>
      </c>
      <c r="D21" s="7">
        <f t="shared" si="2"/>
        <v>0.05</v>
      </c>
      <c r="E21" s="7">
        <f t="shared" si="2"/>
        <v>0.05</v>
      </c>
      <c r="F21" s="6">
        <f t="shared" si="0"/>
        <v>5000</v>
      </c>
      <c r="G21" s="6">
        <f>IF(B21&gt;=F21,(SUM($F$2:F21)),IF(B22&lt;0,(G20+F21+B22),(G20+F21)))</f>
        <v>100000</v>
      </c>
      <c r="H21" s="1">
        <f t="shared" si="3"/>
        <v>5000</v>
      </c>
      <c r="I21" s="1">
        <f t="shared" si="4"/>
        <v>167328.77060015828</v>
      </c>
    </row>
    <row r="22" spans="1:11" x14ac:dyDescent="0.4">
      <c r="A22">
        <v>21</v>
      </c>
      <c r="B22" s="1">
        <f t="shared" si="1"/>
        <v>70221.921424164611</v>
      </c>
      <c r="C22" s="2">
        <f t="shared" si="2"/>
        <v>0.04</v>
      </c>
      <c r="D22" s="2">
        <f t="shared" si="2"/>
        <v>0.05</v>
      </c>
      <c r="E22" s="2">
        <f t="shared" si="2"/>
        <v>0.05</v>
      </c>
      <c r="F22" s="1">
        <f t="shared" si="0"/>
        <v>5000</v>
      </c>
      <c r="G22" s="1">
        <f>IF(B22&gt;=F22,(SUM($F$2:F22)),IF(B23&lt;0,(G21+F22+B23),(G21+F22)))</f>
        <v>105000</v>
      </c>
      <c r="H22" s="1">
        <f t="shared" si="3"/>
        <v>5000</v>
      </c>
      <c r="I22" s="1">
        <f t="shared" si="4"/>
        <v>170221.92142416461</v>
      </c>
    </row>
    <row r="23" spans="1:11" x14ac:dyDescent="0.4">
      <c r="A23">
        <v>22</v>
      </c>
      <c r="B23" s="1">
        <f t="shared" si="1"/>
        <v>68030.798281131196</v>
      </c>
      <c r="C23" s="2">
        <f t="shared" si="2"/>
        <v>0.04</v>
      </c>
      <c r="D23" s="2">
        <f t="shared" si="2"/>
        <v>0.05</v>
      </c>
      <c r="E23" s="2">
        <f t="shared" si="2"/>
        <v>0.05</v>
      </c>
      <c r="F23" s="1">
        <f t="shared" si="0"/>
        <v>5000</v>
      </c>
      <c r="G23" s="1">
        <f>IF(B23&gt;=F23,(SUM($F$2:F23)),IF(B24&lt;0,(G22+F23+B24),(G22+F23)))</f>
        <v>110000</v>
      </c>
      <c r="H23" s="1">
        <f t="shared" si="3"/>
        <v>5000</v>
      </c>
      <c r="I23" s="1">
        <f t="shared" si="4"/>
        <v>173030.7982811312</v>
      </c>
    </row>
    <row r="24" spans="1:11" x14ac:dyDescent="0.4">
      <c r="A24">
        <v>23</v>
      </c>
      <c r="B24" s="1">
        <f t="shared" si="1"/>
        <v>65752.030212376441</v>
      </c>
      <c r="C24" s="2">
        <f t="shared" si="2"/>
        <v>0.04</v>
      </c>
      <c r="D24" s="2">
        <f t="shared" si="2"/>
        <v>0.05</v>
      </c>
      <c r="E24" s="2">
        <f t="shared" si="2"/>
        <v>0.05</v>
      </c>
      <c r="F24" s="1">
        <f t="shared" si="0"/>
        <v>5000</v>
      </c>
      <c r="G24" s="1">
        <f>IF(B24&gt;=F24,(SUM($F$2:F24)),IF(B25&lt;0,(G23+F24+B25),(G23+F24)))</f>
        <v>115000</v>
      </c>
      <c r="H24" s="1">
        <f t="shared" si="3"/>
        <v>5000</v>
      </c>
      <c r="I24" s="1">
        <f t="shared" si="4"/>
        <v>175752.03021237644</v>
      </c>
    </row>
    <row r="25" spans="1:11" x14ac:dyDescent="0.4">
      <c r="A25">
        <v>24</v>
      </c>
      <c r="B25" s="1">
        <f t="shared" si="1"/>
        <v>63382.111420871501</v>
      </c>
      <c r="C25" s="2">
        <f t="shared" si="2"/>
        <v>0.04</v>
      </c>
      <c r="D25" s="2">
        <f t="shared" si="2"/>
        <v>0.05</v>
      </c>
      <c r="E25" s="2">
        <f t="shared" si="2"/>
        <v>0.05</v>
      </c>
      <c r="F25" s="1">
        <f t="shared" si="0"/>
        <v>5000</v>
      </c>
      <c r="G25" s="1">
        <f>IF(B25&gt;=F25,(SUM($F$2:F25)),IF(B26&lt;0,(G24+F25+B26),(G24+F25)))</f>
        <v>120000</v>
      </c>
      <c r="H25" s="1">
        <f t="shared" si="3"/>
        <v>5000</v>
      </c>
      <c r="I25" s="1">
        <f t="shared" si="4"/>
        <v>178382.11142087152</v>
      </c>
      <c r="J25" s="1"/>
    </row>
    <row r="26" spans="1:11" x14ac:dyDescent="0.4">
      <c r="A26" s="5">
        <v>25</v>
      </c>
      <c r="B26" s="6">
        <f t="shared" si="1"/>
        <v>60917.395877706367</v>
      </c>
      <c r="C26" s="7">
        <f t="shared" si="2"/>
        <v>0.04</v>
      </c>
      <c r="D26" s="7">
        <f t="shared" si="2"/>
        <v>0.05</v>
      </c>
      <c r="E26" s="7">
        <f t="shared" si="2"/>
        <v>0.05</v>
      </c>
      <c r="F26" s="6">
        <f t="shared" si="0"/>
        <v>5000</v>
      </c>
      <c r="G26" s="6">
        <f>IF(B26&gt;=F26,(SUM($F$2:F26)),IF(B27&lt;0,(G25+F26+B27),(G25+F26)))</f>
        <v>125000</v>
      </c>
      <c r="H26" s="1">
        <f t="shared" si="3"/>
        <v>5000</v>
      </c>
      <c r="I26" s="1">
        <f t="shared" si="4"/>
        <v>180917.39587770635</v>
      </c>
      <c r="J26" s="1"/>
    </row>
    <row r="27" spans="1:11" x14ac:dyDescent="0.4">
      <c r="A27">
        <v>26</v>
      </c>
      <c r="B27" s="1">
        <f t="shared" si="1"/>
        <v>58354.091712814625</v>
      </c>
      <c r="C27" s="2">
        <f t="shared" si="2"/>
        <v>0.04</v>
      </c>
      <c r="D27" s="2">
        <f t="shared" si="2"/>
        <v>0.05</v>
      </c>
      <c r="E27" s="2">
        <f t="shared" si="2"/>
        <v>0.05</v>
      </c>
      <c r="F27" s="1">
        <f t="shared" si="0"/>
        <v>5000</v>
      </c>
      <c r="G27" s="1">
        <f>IF(B27&gt;=F27,(SUM($F$2:F27)),IF(B28&lt;0,(G26+F27+B28),(G26+F27)))</f>
        <v>130000</v>
      </c>
      <c r="H27" s="1">
        <f t="shared" si="3"/>
        <v>5000</v>
      </c>
      <c r="I27" s="1">
        <f t="shared" si="4"/>
        <v>183354.09171281464</v>
      </c>
    </row>
    <row r="28" spans="1:11" x14ac:dyDescent="0.4">
      <c r="A28">
        <v>27</v>
      </c>
      <c r="B28" s="1">
        <f t="shared" si="1"/>
        <v>55688.25538132721</v>
      </c>
      <c r="C28" s="2">
        <f t="shared" si="2"/>
        <v>0.04</v>
      </c>
      <c r="D28" s="2">
        <f t="shared" si="2"/>
        <v>0.05</v>
      </c>
      <c r="E28" s="2">
        <f t="shared" si="2"/>
        <v>0.05</v>
      </c>
      <c r="F28" s="1">
        <f t="shared" si="0"/>
        <v>5000</v>
      </c>
      <c r="G28" s="1">
        <f>IF(B28&gt;=F28,(SUM($F$2:F28)),IF(B29&lt;0,(G27+F28+B29),(G27+F28)))</f>
        <v>135000</v>
      </c>
      <c r="H28" s="1">
        <f t="shared" si="3"/>
        <v>5000</v>
      </c>
      <c r="I28" s="1">
        <f t="shared" si="4"/>
        <v>185688.25538132721</v>
      </c>
    </row>
    <row r="29" spans="1:11" x14ac:dyDescent="0.4">
      <c r="A29">
        <v>28</v>
      </c>
      <c r="B29" s="1">
        <f t="shared" si="1"/>
        <v>52915.785596580303</v>
      </c>
      <c r="C29" s="2">
        <f t="shared" si="2"/>
        <v>0.04</v>
      </c>
      <c r="D29" s="2">
        <f t="shared" si="2"/>
        <v>0.05</v>
      </c>
      <c r="E29" s="2">
        <f t="shared" si="2"/>
        <v>0.05</v>
      </c>
      <c r="F29" s="1">
        <f t="shared" si="0"/>
        <v>5000</v>
      </c>
      <c r="G29" s="1">
        <f>IF(B29&gt;=F29,(SUM($F$2:F29)),IF(B30&lt;0,(G28+F29+B30),(G28+F29)))</f>
        <v>140000</v>
      </c>
      <c r="H29" s="1">
        <f t="shared" si="3"/>
        <v>5000</v>
      </c>
      <c r="I29" s="1">
        <f t="shared" si="4"/>
        <v>187915.7855965803</v>
      </c>
    </row>
    <row r="30" spans="1:11" x14ac:dyDescent="0.4">
      <c r="A30">
        <v>29</v>
      </c>
      <c r="B30" s="1">
        <f t="shared" si="1"/>
        <v>50032.417020443514</v>
      </c>
      <c r="C30" s="2">
        <f t="shared" si="2"/>
        <v>0.04</v>
      </c>
      <c r="D30" s="2">
        <f t="shared" si="2"/>
        <v>0.05</v>
      </c>
      <c r="E30" s="2">
        <f t="shared" si="2"/>
        <v>0.05</v>
      </c>
      <c r="F30" s="1">
        <f t="shared" si="0"/>
        <v>5000</v>
      </c>
      <c r="G30" s="1">
        <f>IF(B30&gt;=F30,(SUM($F$2:F30)),IF(B31&lt;0,(G29+F30+B31),(G29+F30)))</f>
        <v>145000</v>
      </c>
      <c r="H30" s="1">
        <f t="shared" si="3"/>
        <v>5000</v>
      </c>
      <c r="I30" s="1">
        <f t="shared" si="4"/>
        <v>190032.41702044351</v>
      </c>
    </row>
    <row r="31" spans="1:11" x14ac:dyDescent="0.4">
      <c r="A31" s="5">
        <v>30</v>
      </c>
      <c r="B31" s="6">
        <f t="shared" si="1"/>
        <v>47033.713701261258</v>
      </c>
      <c r="C31" s="7">
        <f t="shared" si="2"/>
        <v>0.04</v>
      </c>
      <c r="D31" s="7">
        <f t="shared" si="2"/>
        <v>0.05</v>
      </c>
      <c r="E31" s="7">
        <f t="shared" si="2"/>
        <v>0.05</v>
      </c>
      <c r="F31" s="6">
        <f t="shared" si="0"/>
        <v>5000</v>
      </c>
      <c r="G31" s="6">
        <f>IF(B31&gt;=F31,(SUM($F$2:F31)),IF(B32&lt;0,(G30+F31+B32),(G30+F31)))</f>
        <v>150000</v>
      </c>
      <c r="H31" s="1">
        <f t="shared" si="3"/>
        <v>5000</v>
      </c>
      <c r="I31" s="1">
        <f t="shared" si="4"/>
        <v>192033.71370126127</v>
      </c>
      <c r="J31" s="1"/>
    </row>
    <row r="32" spans="1:11" x14ac:dyDescent="0.4">
      <c r="A32">
        <v>31</v>
      </c>
      <c r="B32" s="1">
        <f t="shared" si="1"/>
        <v>43915.062249311712</v>
      </c>
      <c r="C32" s="2">
        <f t="shared" si="2"/>
        <v>0.04</v>
      </c>
      <c r="D32" s="2">
        <f t="shared" si="2"/>
        <v>0.05</v>
      </c>
      <c r="E32" s="2">
        <f t="shared" si="2"/>
        <v>0.05</v>
      </c>
      <c r="F32" s="1">
        <f t="shared" si="0"/>
        <v>5000</v>
      </c>
      <c r="G32" s="1">
        <f>IF(B32&gt;=F32,(SUM($F$2:F32)),IF(B33&lt;0,(G31+F32+B33),(G31+F32)))</f>
        <v>155000</v>
      </c>
      <c r="H32" s="1">
        <f t="shared" si="3"/>
        <v>5000</v>
      </c>
      <c r="I32" s="1">
        <f t="shared" si="4"/>
        <v>193915.06224931171</v>
      </c>
    </row>
    <row r="33" spans="1:9" x14ac:dyDescent="0.4">
      <c r="A33">
        <v>32</v>
      </c>
      <c r="B33" s="1">
        <f t="shared" si="1"/>
        <v>40671.664739284184</v>
      </c>
      <c r="C33" s="2">
        <f t="shared" si="2"/>
        <v>0.04</v>
      </c>
      <c r="D33" s="2">
        <f t="shared" si="2"/>
        <v>0.05</v>
      </c>
      <c r="E33" s="2">
        <f t="shared" si="2"/>
        <v>0.05</v>
      </c>
      <c r="F33" s="1">
        <f t="shared" si="0"/>
        <v>5000</v>
      </c>
      <c r="G33" s="1">
        <f>IF(B33&gt;=F33,(SUM($F$2:F33)),IF(B34&lt;0,(G32+F33+B34),(G32+F33)))</f>
        <v>160000</v>
      </c>
      <c r="H33" s="1">
        <f t="shared" si="3"/>
        <v>5000</v>
      </c>
      <c r="I33" s="1">
        <f t="shared" si="4"/>
        <v>195671.6647392842</v>
      </c>
    </row>
    <row r="34" spans="1:9" x14ac:dyDescent="0.4">
      <c r="A34">
        <v>33</v>
      </c>
      <c r="B34" s="1">
        <f t="shared" si="1"/>
        <v>37298.531328855555</v>
      </c>
      <c r="C34" s="2">
        <f t="shared" si="2"/>
        <v>0.04</v>
      </c>
      <c r="D34" s="2">
        <f t="shared" si="2"/>
        <v>0.05</v>
      </c>
      <c r="E34" s="2">
        <f t="shared" si="2"/>
        <v>0.05</v>
      </c>
      <c r="F34" s="1">
        <f t="shared" si="0"/>
        <v>5000</v>
      </c>
      <c r="G34" s="1">
        <f>IF(B34&gt;=F34,(SUM($F$2:F34)),IF(B35&lt;0,(G33+F34+B35),(G33+F34)))</f>
        <v>165000</v>
      </c>
      <c r="H34" s="1">
        <f t="shared" si="3"/>
        <v>5000</v>
      </c>
      <c r="I34" s="1">
        <f t="shared" si="4"/>
        <v>197298.53132885555</v>
      </c>
    </row>
    <row r="35" spans="1:9" x14ac:dyDescent="0.4">
      <c r="A35">
        <v>34</v>
      </c>
      <c r="B35" s="1">
        <f t="shared" si="1"/>
        <v>33790.472582009781</v>
      </c>
      <c r="C35" s="2">
        <f t="shared" si="2"/>
        <v>0.04</v>
      </c>
      <c r="D35" s="2">
        <f t="shared" si="2"/>
        <v>0.05</v>
      </c>
      <c r="E35" s="2">
        <f t="shared" si="2"/>
        <v>0.05</v>
      </c>
      <c r="F35" s="1">
        <f t="shared" si="0"/>
        <v>5000</v>
      </c>
      <c r="G35" s="1">
        <f>IF(B35&gt;=F35,(SUM($F$2:F35)),IF(B36&lt;0,(G34+F35+B36),(G34+F35)))</f>
        <v>170000</v>
      </c>
      <c r="H35" s="1">
        <f t="shared" si="3"/>
        <v>5000</v>
      </c>
      <c r="I35" s="1">
        <f t="shared" si="4"/>
        <v>198790.4725820098</v>
      </c>
    </row>
    <row r="36" spans="1:9" x14ac:dyDescent="0.4">
      <c r="A36" s="5">
        <v>35</v>
      </c>
      <c r="B36" s="6">
        <f t="shared" si="1"/>
        <v>30142.091485290177</v>
      </c>
      <c r="C36" s="7">
        <f t="shared" si="2"/>
        <v>0.04</v>
      </c>
      <c r="D36" s="7">
        <f t="shared" si="2"/>
        <v>0.05</v>
      </c>
      <c r="E36" s="7">
        <f t="shared" si="2"/>
        <v>0.05</v>
      </c>
      <c r="F36" s="6">
        <f t="shared" si="0"/>
        <v>5000</v>
      </c>
      <c r="G36" s="6">
        <f>IF(B36&gt;=F36,(SUM($F$2:F36)),IF(B37&lt;0,(G35+F36+B37),(G35+F36)))</f>
        <v>175000</v>
      </c>
      <c r="H36" s="1">
        <f t="shared" si="3"/>
        <v>5000</v>
      </c>
      <c r="I36" s="1">
        <f t="shared" si="4"/>
        <v>200142.09148529018</v>
      </c>
    </row>
    <row r="37" spans="1:9" x14ac:dyDescent="0.4">
      <c r="A37" s="9">
        <v>36</v>
      </c>
      <c r="B37" s="10">
        <f t="shared" ref="B37:B42" si="5">IF(B36&gt;0, ((B36*(1+C36))-F36), 0)</f>
        <v>26347.775144701784</v>
      </c>
      <c r="C37" s="11">
        <f t="shared" ref="C37:C41" si="6">C36</f>
        <v>0.04</v>
      </c>
      <c r="D37" s="11">
        <f t="shared" ref="D37:D41" si="7">D36</f>
        <v>0.05</v>
      </c>
      <c r="E37" s="11">
        <f t="shared" ref="E37:E41" si="8">E36</f>
        <v>0.05</v>
      </c>
      <c r="F37" s="10">
        <f t="shared" ref="F37:F41" si="9">IF(B37&gt;0, $B$2*D37, $B$2*E37)</f>
        <v>5000</v>
      </c>
      <c r="G37" s="10">
        <f>IF(B37&gt;=F37,(SUM($F$2:F37)),IF(B38&lt;0,(G36+F37+B38),(G36+F37)))</f>
        <v>180000</v>
      </c>
      <c r="H37" s="1">
        <f t="shared" si="3"/>
        <v>5000</v>
      </c>
      <c r="I37" s="1">
        <f t="shared" ref="I37:I41" si="10">G36+B37</f>
        <v>201347.77514470179</v>
      </c>
    </row>
    <row r="38" spans="1:9" x14ac:dyDescent="0.4">
      <c r="A38" s="9">
        <v>37</v>
      </c>
      <c r="B38" s="10">
        <f t="shared" si="5"/>
        <v>22401.686150489855</v>
      </c>
      <c r="C38" s="11">
        <f t="shared" si="6"/>
        <v>0.04</v>
      </c>
      <c r="D38" s="11">
        <f t="shared" si="7"/>
        <v>0.05</v>
      </c>
      <c r="E38" s="11">
        <f t="shared" si="8"/>
        <v>0.05</v>
      </c>
      <c r="F38" s="10">
        <f t="shared" si="9"/>
        <v>5000</v>
      </c>
      <c r="G38" s="10">
        <f>IF(B38&gt;=F38,(SUM($F$2:F38)),IF(B39&lt;0,(G37+F38+B39),(G37+F38)))</f>
        <v>185000</v>
      </c>
      <c r="H38" s="1">
        <f t="shared" si="3"/>
        <v>5000</v>
      </c>
      <c r="I38" s="1">
        <f t="shared" si="10"/>
        <v>202401.68615048984</v>
      </c>
    </row>
    <row r="39" spans="1:9" x14ac:dyDescent="0.4">
      <c r="A39" s="9">
        <v>38</v>
      </c>
      <c r="B39" s="10">
        <f t="shared" si="5"/>
        <v>18297.75359650945</v>
      </c>
      <c r="C39" s="11">
        <f t="shared" si="6"/>
        <v>0.04</v>
      </c>
      <c r="D39" s="11">
        <f t="shared" si="7"/>
        <v>0.05</v>
      </c>
      <c r="E39" s="11">
        <f t="shared" si="8"/>
        <v>0.05</v>
      </c>
      <c r="F39" s="10">
        <f t="shared" si="9"/>
        <v>5000</v>
      </c>
      <c r="G39" s="10">
        <f>IF(B39&gt;=F39,(SUM($F$2:F39)),IF(B40&lt;0,(G38+F39+B40),(G38+F39)))</f>
        <v>190000</v>
      </c>
      <c r="H39" s="1">
        <f t="shared" si="3"/>
        <v>5000</v>
      </c>
      <c r="I39" s="1">
        <f t="shared" si="10"/>
        <v>203297.75359650946</v>
      </c>
    </row>
    <row r="40" spans="1:9" x14ac:dyDescent="0.4">
      <c r="A40" s="9">
        <v>39</v>
      </c>
      <c r="B40" s="10">
        <f t="shared" si="5"/>
        <v>14029.66374036983</v>
      </c>
      <c r="C40" s="11">
        <f t="shared" si="6"/>
        <v>0.04</v>
      </c>
      <c r="D40" s="11">
        <f t="shared" si="7"/>
        <v>0.05</v>
      </c>
      <c r="E40" s="11">
        <f t="shared" si="8"/>
        <v>0.05</v>
      </c>
      <c r="F40" s="10">
        <f t="shared" si="9"/>
        <v>5000</v>
      </c>
      <c r="G40" s="10">
        <f>IF(B40&gt;=F40,(SUM($F$2:F40)),IF(B41&lt;0,(G39+F40+B41),(G39+F40)))</f>
        <v>195000</v>
      </c>
      <c r="H40" s="1">
        <f t="shared" si="3"/>
        <v>5000</v>
      </c>
      <c r="I40" s="1">
        <f t="shared" si="10"/>
        <v>204029.66374036984</v>
      </c>
    </row>
    <row r="41" spans="1:9" x14ac:dyDescent="0.4">
      <c r="A41" s="5">
        <v>40</v>
      </c>
      <c r="B41" s="6">
        <f t="shared" si="5"/>
        <v>9590.8502899846226</v>
      </c>
      <c r="C41" s="7">
        <f t="shared" si="6"/>
        <v>0.04</v>
      </c>
      <c r="D41" s="7">
        <f t="shared" si="7"/>
        <v>0.05</v>
      </c>
      <c r="E41" s="7">
        <f t="shared" si="8"/>
        <v>0.05</v>
      </c>
      <c r="F41" s="6">
        <f t="shared" si="9"/>
        <v>5000</v>
      </c>
      <c r="G41" s="6">
        <f>IF(B41&gt;=F41,(SUM($F$2:F41)),IF(B42&lt;0,(G40+F41+B42),(G40+F41)))</f>
        <v>200000</v>
      </c>
      <c r="H41" s="1">
        <f t="shared" si="3"/>
        <v>5000</v>
      </c>
      <c r="I41" s="1">
        <f t="shared" si="10"/>
        <v>204590.85028998464</v>
      </c>
    </row>
    <row r="42" spans="1:9" x14ac:dyDescent="0.4">
      <c r="B42" s="6">
        <f t="shared" si="5"/>
        <v>4974.484301584007</v>
      </c>
    </row>
  </sheetData>
  <mergeCells count="4">
    <mergeCell ref="J11:K11"/>
    <mergeCell ref="J12:K13"/>
    <mergeCell ref="J17:K17"/>
    <mergeCell ref="J18:K19"/>
  </mergeCells>
  <conditionalFormatting sqref="B2:B42">
    <cfRule type="cellIs" dxfId="0" priority="1" operator="lessThan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Comparison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McManus</dc:creator>
  <cp:lastModifiedBy>Mark McManus</cp:lastModifiedBy>
  <dcterms:created xsi:type="dcterms:W3CDTF">2015-01-28T15:22:13Z</dcterms:created>
  <dcterms:modified xsi:type="dcterms:W3CDTF">2016-09-28T18:44:03Z</dcterms:modified>
</cp:coreProperties>
</file>